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DXR\DXR\DXR\DXR-2025-0220 AC Risques\2 DCE de travail\"/>
    </mc:Choice>
  </mc:AlternateContent>
  <xr:revisionPtr revIDLastSave="0" documentId="13_ncr:1_{83BFF536-FFD3-4A92-9175-4571369E0EA2}" xr6:coauthVersionLast="47" xr6:coauthVersionMax="47" xr10:uidLastSave="{00000000-0000-0000-0000-000000000000}"/>
  <bookViews>
    <workbookView xWindow="-110" yWindow="-110" windowWidth="19420" windowHeight="11500" tabRatio="981" activeTab="3" xr2:uid="{00000000-000D-0000-FFFF-FFFF00000000}"/>
  </bookViews>
  <sheets>
    <sheet name="BPU LOT 1 BONS DE COMMANDE" sheetId="14" r:id="rId1"/>
    <sheet name=" DQE LOT 1 BONS DE COMMANDE" sheetId="15" r:id="rId2"/>
    <sheet name="BPU LOT 1 MARCHES SUBSEQUENTS" sheetId="18" r:id="rId3"/>
    <sheet name=" DQE LOT 1 MARCHES SUBSEQUENTS" sheetId="12" r:id="rId4"/>
    <sheet name="liste" sheetId="17" state="hidden" r:id="rId5"/>
    <sheet name="SYNTHESE TOTAL ESTIMATIF" sheetId="7" r:id="rId6"/>
  </sheets>
  <definedNames>
    <definedName name="_xlnm.Print_Area" localSheetId="1">' DQE LOT 1 BONS DE COMMANDE'!$B$1:$I$27</definedName>
    <definedName name="_xlnm.Print_Area" localSheetId="3">' DQE LOT 1 MARCHES SUBSEQUENTS'!$B$1:$I$24</definedName>
    <definedName name="_xlnm.Print_Area" localSheetId="2">'BPU LOT 1 MARCHES SUBSEQUENTS'!$A$1:$K$26</definedName>
    <definedName name="_xlnm.Print_Area" localSheetId="5">'SYNTHESE TOTAL ESTIMATIF'!$B$1:$N$15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5" l="1"/>
  <c r="H23" i="15"/>
  <c r="D14" i="12" l="1"/>
  <c r="D15" i="12"/>
  <c r="D16" i="12"/>
  <c r="D13" i="12"/>
  <c r="D13" i="15"/>
  <c r="D14" i="15"/>
  <c r="D15" i="15"/>
  <c r="D12" i="15"/>
  <c r="E13" i="12"/>
  <c r="E14" i="12"/>
  <c r="E15" i="12"/>
  <c r="E16" i="12"/>
  <c r="F23" i="14" l="1"/>
  <c r="G15" i="12" l="1"/>
  <c r="H15" i="12" s="1"/>
  <c r="F22" i="15"/>
  <c r="F23" i="15"/>
  <c r="F21" i="15"/>
  <c r="E14" i="15" l="1"/>
  <c r="G14" i="15" s="1"/>
  <c r="H14" i="15" s="1"/>
  <c r="E13" i="15"/>
  <c r="G13" i="15" s="1"/>
  <c r="F24" i="15"/>
  <c r="H13" i="14"/>
  <c r="H14" i="14"/>
  <c r="H15" i="14"/>
  <c r="H13" i="18"/>
  <c r="H14" i="18"/>
  <c r="H15" i="18"/>
  <c r="E12" i="15" l="1"/>
  <c r="G12" i="15" s="1"/>
  <c r="E15" i="15" l="1"/>
  <c r="G15" i="15" l="1"/>
  <c r="B33" i="17"/>
  <c r="B34" i="17"/>
  <c r="B35" i="17"/>
  <c r="B36" i="17"/>
  <c r="B37" i="17"/>
  <c r="B38" i="17"/>
  <c r="B39" i="17"/>
  <c r="B40" i="17"/>
  <c r="B41" i="17"/>
  <c r="B42" i="17"/>
  <c r="B43" i="17"/>
  <c r="B44" i="17"/>
  <c r="B45" i="17"/>
  <c r="B46" i="17"/>
  <c r="B47" i="17"/>
  <c r="B48" i="17"/>
  <c r="B49" i="17"/>
  <c r="B50" i="17"/>
  <c r="B51" i="17"/>
  <c r="B53" i="17"/>
  <c r="B54" i="17"/>
  <c r="B55" i="17"/>
  <c r="B56" i="17"/>
  <c r="B57" i="17"/>
  <c r="B58" i="17"/>
  <c r="B59" i="17"/>
  <c r="B60" i="17"/>
  <c r="B61" i="17"/>
  <c r="B62" i="17"/>
  <c r="B63" i="17"/>
  <c r="B64" i="17"/>
  <c r="B65" i="17"/>
  <c r="B66" i="17"/>
  <c r="B67" i="17"/>
  <c r="B68" i="17"/>
  <c r="B69" i="17"/>
  <c r="B70" i="17"/>
  <c r="B71" i="17"/>
  <c r="B72" i="17"/>
  <c r="B52" i="17"/>
  <c r="B32" i="17"/>
  <c r="B4" i="17"/>
  <c r="B5" i="17"/>
  <c r="B6" i="17"/>
  <c r="B7" i="17"/>
  <c r="B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3" i="17"/>
  <c r="H15" i="15" l="1"/>
  <c r="H24" i="15"/>
  <c r="I10" i="7" s="1"/>
  <c r="H10" i="7"/>
  <c r="H13" i="15"/>
  <c r="E4" i="12" l="1"/>
  <c r="E5" i="7"/>
  <c r="H12" i="18"/>
  <c r="H12" i="15" l="1"/>
  <c r="H16" i="15" s="1"/>
  <c r="H12" i="14" l="1"/>
  <c r="G16" i="15" l="1"/>
  <c r="G16" i="12" l="1"/>
  <c r="H16" i="12" s="1"/>
  <c r="G14" i="12"/>
  <c r="H14" i="12" s="1"/>
  <c r="G13" i="12"/>
  <c r="H13" i="12" l="1"/>
  <c r="H17" i="12" s="1"/>
  <c r="H22" i="12" s="1"/>
  <c r="G17" i="12"/>
  <c r="G22" i="12" s="1"/>
  <c r="I11" i="7" l="1"/>
  <c r="H11" i="7"/>
  <c r="H12" i="7" s="1"/>
  <c r="I12" i="7"/>
</calcChain>
</file>

<file path=xl/sharedStrings.xml><?xml version="1.0" encoding="utf-8"?>
<sst xmlns="http://schemas.openxmlformats.org/spreadsheetml/2006/main" count="108" uniqueCount="66">
  <si>
    <t>Nom du soumissionnaire :</t>
  </si>
  <si>
    <t>COUT PAR PROFIL</t>
  </si>
  <si>
    <t>PROFIL</t>
  </si>
  <si>
    <t>TAUX JOURNALIER 
EN € HT</t>
  </si>
  <si>
    <t>POUR LE CANDIDAT</t>
  </si>
  <si>
    <t>Date et lieu</t>
  </si>
  <si>
    <t>Nom et fonction</t>
  </si>
  <si>
    <t>Signature</t>
  </si>
  <si>
    <t>Le présent document n'est pas contractuel.</t>
  </si>
  <si>
    <t>TOTAL</t>
  </si>
  <si>
    <t>TOTAL ESTIMATIF DU CONTRAT</t>
  </si>
  <si>
    <t>SYNTHESE TOTAL ESTIMATIF DU CONTRAT</t>
  </si>
  <si>
    <t>TOTAL 
EN € HT</t>
  </si>
  <si>
    <t>PROJECTION TOTALE (SUR TOUTE LA DUREE DU MARCHE)</t>
  </si>
  <si>
    <t>TOTAL en € HT</t>
  </si>
  <si>
    <t>REMPLIR LES CASES ROSES</t>
  </si>
  <si>
    <t>Le présent document est contractuel et engageant pour le soumissionnaire.</t>
  </si>
  <si>
    <t>Seuls les profils listés ci-après seront sollicités pour l'exécution des missions.</t>
  </si>
  <si>
    <t>NOMBRE D'ANNEES D'EXPERIENCES</t>
  </si>
  <si>
    <t>TVA %</t>
  </si>
  <si>
    <t>TAUX JOURNALIER 
EN € TTC</t>
  </si>
  <si>
    <t>OBSERVATIONS</t>
  </si>
  <si>
    <t xml:space="preserve">AUTRES COUTS EVENTUELS - seront facturés sur devis et au réel avec ACCORD préliminaire de l'AFD </t>
  </si>
  <si>
    <t>TOTAL 
EN € TTC</t>
  </si>
  <si>
    <t>TOTAL en € TTC</t>
  </si>
  <si>
    <t xml:space="preserve">AUCUNE ACTION </t>
  </si>
  <si>
    <t>TAUX PLAFOND</t>
  </si>
  <si>
    <r>
      <t>Profils</t>
    </r>
    <r>
      <rPr>
        <b/>
        <sz val="14"/>
        <color rgb="FFC00000"/>
        <rFont val="Century Gothic"/>
        <family val="2"/>
      </rPr>
      <t>*</t>
    </r>
    <r>
      <rPr>
        <b/>
        <sz val="12"/>
        <color theme="1"/>
        <rFont val="Century Gothic"/>
        <family val="2"/>
      </rPr>
      <t xml:space="preserve"> mobilisés entre :</t>
    </r>
  </si>
  <si>
    <t>Taux de dégressivité (en %)</t>
  </si>
  <si>
    <t>TOTAL DQ BONS DE COMMANDE</t>
  </si>
  <si>
    <t>TOTAL DQE EN MARCHES SUBSEQUENTS</t>
  </si>
  <si>
    <t>nb de jours</t>
  </si>
  <si>
    <t>Le montant total estimatif ci-dessous qui sera pris en compte pour la comparaison et le classement des offres
Il n'est pas engageant pour l'AFD.</t>
  </si>
  <si>
    <t>Les quantités indiquées ci-après sont données à titre indicatif et ne sont pas engageantes pour l'AFD.</t>
  </si>
  <si>
    <t xml:space="preserve">Les quantités indiquées ci-après sont données à titre indicatif et ne sont pas engageantes pour l'AFD. </t>
  </si>
  <si>
    <t>TAUX DE DEGRESSIVITE EN CAS DE CONSECUTIVITE DE JOURS DE PRESTATION (*)</t>
  </si>
  <si>
    <t>Profils mobilisés entre :</t>
  </si>
  <si>
    <t>Coefficient de dégressivitité en % : (remise globale et uniforme) le taux de % est fixe et s'applique sur la volumétrie totale</t>
  </si>
  <si>
    <t>* Ce taux de dégressivité s'applique à tous les profils</t>
  </si>
  <si>
    <t>QUANTITE ESTIMEE EN JOUR
Sur durée de l'accord</t>
  </si>
  <si>
    <t>taux</t>
  </si>
  <si>
    <t>Nb de jour * par le taux moyen accordé</t>
  </si>
  <si>
    <t>TOTAL EN € HT</t>
  </si>
  <si>
    <t>TOTAL EN € TTC</t>
  </si>
  <si>
    <t>MOYENNE DES TAUX</t>
  </si>
  <si>
    <t>PROFIL (Cf CCTP)</t>
  </si>
  <si>
    <t>PROFIL (CF. CCTP)</t>
  </si>
  <si>
    <t>Assistant à Maîtrise d’ouvrage Métier senior</t>
  </si>
  <si>
    <t>Assistant à Maîtrise d’ouvrage Métier confirmé</t>
  </si>
  <si>
    <t>Assistant à Maîtrise d’ouvrage Métier junior ou Appui recette</t>
  </si>
  <si>
    <t>plus de 8 ans</t>
  </si>
  <si>
    <t xml:space="preserve"> 8 ans</t>
  </si>
  <si>
    <t>4 à 7 ans</t>
  </si>
  <si>
    <t>1 à 3 ans</t>
  </si>
  <si>
    <t xml:space="preserve">8 ans </t>
  </si>
  <si>
    <t>De 1 jour à &lt;6 mois</t>
  </si>
  <si>
    <t>&gt;ou = 6 mois à &lt; 9 mois</t>
  </si>
  <si>
    <t>Au-delà de 9 mois</t>
  </si>
  <si>
    <t>TAUX JOURNALIER 
TAUX PLAFOND
EN € HT</t>
  </si>
  <si>
    <t>Chef de Projet Métier Senior</t>
  </si>
  <si>
    <r>
      <rPr>
        <b/>
        <sz val="14"/>
        <color rgb="FFFF0000"/>
        <rFont val="Calibri"/>
        <family val="2"/>
      </rPr>
      <t>Le taux s'applique à chaque bon de commande sur la volumétrie des jours Homme</t>
    </r>
    <r>
      <rPr>
        <b/>
        <sz val="12"/>
        <color theme="1"/>
        <rFont val="Calibri"/>
        <family val="2"/>
      </rPr>
      <t xml:space="preserve">
Ex : mission de 7 mois ;  pour un profil  Expert en KYC / Lutte anti-blanchiment Junior (500) €HT et que le % accordée est de 8 % alors le tarif qui s'applique sera = (500*8%) 460€HT pour ce profil.</t>
    </r>
  </si>
  <si>
    <r>
      <t xml:space="preserve">Accord cadre à Marchés Subséquents et bons de commande pour des appuis métier des fonctions risque, conformité / contrôle permanent 
DXR-2025-0220
</t>
    </r>
    <r>
      <rPr>
        <sz val="12"/>
        <rFont val="Roboto Black"/>
      </rPr>
      <t>01 - Prestations d’Assistance à Maitrîse d’Ouvrage pour les métiers en Risques et Conformité / Contrôle permanent</t>
    </r>
    <r>
      <rPr>
        <sz val="12"/>
        <color theme="1"/>
        <rFont val="Roboto Black"/>
      </rPr>
      <t xml:space="preserve">
</t>
    </r>
    <r>
      <rPr>
        <b/>
        <sz val="12"/>
        <color rgb="FFFF0000"/>
        <rFont val="Roboto Black"/>
      </rPr>
      <t>DETAIL QUANTITATIF ESTIMATIF</t>
    </r>
  </si>
  <si>
    <r>
      <rPr>
        <sz val="11"/>
        <color theme="1"/>
        <rFont val="Roboto Black"/>
      </rPr>
      <t xml:space="preserve"> Accord cadre à Marchés Subséquents et bons de commande pour des appuis métier des fonctions risque, conformité / contrôle permanent 
DXR-2025-0220
01 -Prestations d’Assistance à Maitrîse d’Ouvrage pour les métiers en Risques et Conformité / Contrôle permanent
</t>
    </r>
    <r>
      <rPr>
        <sz val="12"/>
        <color theme="1"/>
        <rFont val="Roboto Black"/>
      </rPr>
      <t xml:space="preserve">
</t>
    </r>
    <r>
      <rPr>
        <b/>
        <sz val="12"/>
        <color rgb="FFFF0000"/>
        <rFont val="Roboto Black"/>
      </rPr>
      <t>BORDEREAU DES PRIX UNITAIRES - BPU - Document contractuel</t>
    </r>
  </si>
  <si>
    <r>
      <t xml:space="preserve">Accord cadre à Marchés Subséquents et bons de commande pour des appuis métier des fonctions risque, conformité / contrôle permanent 
DXR-2025-0220
Lot 1: Prestations d’Assistance à Maitrîse d’Ouvrage pour les métiers en Risques et Conformité / Contrôle permanent
</t>
    </r>
    <r>
      <rPr>
        <b/>
        <sz val="12"/>
        <color rgb="FFFF0000"/>
        <rFont val="Roboto Black"/>
      </rPr>
      <t>BORDEREAU DES PRIX UNITAIRES - BPU - Document contractuel</t>
    </r>
  </si>
  <si>
    <r>
      <t xml:space="preserve">Accord cadre à Marchés Subséquents et bons de commande pour des appuis métier des fonctions risque, conformité / contrôle permanent 
DXR-2025-0220
Lot 1:Prestations d’Assistance à Maitrîse d’Ouvrage pour les métiers en Risques et Conformité / Contrôle permanent
</t>
    </r>
    <r>
      <rPr>
        <b/>
        <sz val="12"/>
        <color rgb="FFFF0000"/>
        <rFont val="Roboto Black"/>
      </rPr>
      <t>DETAIL QUANTITATIF ESTIMATIF</t>
    </r>
  </si>
  <si>
    <t>Accord cadre à Marchés Subséquents et bons de commande pour des appuis métier des fonctions risque, conformité / contrôle permanent 
DXR-2025-0220
Lot 1: Prestations d’Assistance à Maitrîse d’Ouvrage pour les métiers en Risques et Conformité / Contrôle permanent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</si>
</sst>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45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1"/>
      <color rgb="FFC00000"/>
      <name val="Roboto Bold"/>
    </font>
    <font>
      <sz val="11"/>
      <name val="Roboto Bold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Roboto Bold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2"/>
      <name val="Roboto Bold"/>
    </font>
    <font>
      <sz val="12"/>
      <color rgb="FFC00000"/>
      <name val="Roboto Bold"/>
    </font>
    <font>
      <b/>
      <sz val="11"/>
      <color theme="0"/>
      <name val="Calibri"/>
      <family val="2"/>
      <scheme val="minor"/>
    </font>
    <font>
      <b/>
      <sz val="14"/>
      <color theme="0"/>
      <name val="Century Gothic"/>
      <family val="2"/>
    </font>
    <font>
      <b/>
      <sz val="18"/>
      <color rgb="FFFF0000"/>
      <name val="Calibri"/>
      <family val="2"/>
    </font>
    <font>
      <b/>
      <sz val="16"/>
      <color theme="1"/>
      <name val="Calibri"/>
      <family val="2"/>
    </font>
    <font>
      <b/>
      <sz val="14"/>
      <color rgb="FFC00000"/>
      <name val="Roboto Bold"/>
    </font>
    <font>
      <b/>
      <sz val="10"/>
      <color theme="1"/>
      <name val="Calibri"/>
      <family val="2"/>
      <scheme val="minor"/>
    </font>
    <font>
      <sz val="10"/>
      <color rgb="FFFF0000"/>
      <name val="Roboto Bold"/>
    </font>
    <font>
      <b/>
      <sz val="12"/>
      <color rgb="FFFF0000"/>
      <name val="Calibri"/>
      <family val="2"/>
    </font>
    <font>
      <b/>
      <sz val="12"/>
      <color theme="0"/>
      <name val="Century Gothic"/>
      <family val="2"/>
    </font>
    <font>
      <b/>
      <sz val="12"/>
      <color theme="1"/>
      <name val="Century Gothic"/>
      <family val="2"/>
    </font>
    <font>
      <b/>
      <sz val="14"/>
      <color rgb="FFC00000"/>
      <name val="Century Gothic"/>
      <family val="2"/>
    </font>
    <font>
      <sz val="12"/>
      <color rgb="FFFF0000"/>
      <name val="Calibri"/>
      <family val="2"/>
    </font>
    <font>
      <b/>
      <sz val="12"/>
      <color theme="1"/>
      <name val="Calibri"/>
      <family val="2"/>
    </font>
    <font>
      <b/>
      <sz val="12"/>
      <color rgb="FFFF0000"/>
      <name val="Century Gothic"/>
      <family val="2"/>
    </font>
    <font>
      <b/>
      <sz val="14"/>
      <color rgb="FFFF0000"/>
      <name val="Calibri"/>
      <family val="2"/>
    </font>
    <font>
      <b/>
      <sz val="20"/>
      <color rgb="FFFF0000"/>
      <name val="Calibri"/>
      <family val="2"/>
    </font>
    <font>
      <sz val="16"/>
      <color rgb="FFC00000"/>
      <name val="Roboto Bold"/>
    </font>
    <font>
      <sz val="11"/>
      <color theme="1"/>
      <name val="Roboto Black"/>
    </font>
    <font>
      <sz val="8"/>
      <color theme="1"/>
      <name val="Calibri"/>
      <family val="2"/>
    </font>
    <font>
      <sz val="10"/>
      <color rgb="FF000000"/>
      <name val="Arial"/>
      <family val="2"/>
    </font>
    <font>
      <sz val="10"/>
      <color rgb="FF000000"/>
      <name val="Calibri"/>
      <family val="2"/>
    </font>
    <font>
      <sz val="11"/>
      <color theme="1"/>
      <name val="Arial"/>
      <family val="2"/>
    </font>
    <font>
      <sz val="12"/>
      <name val="Roboto Black"/>
    </font>
  </fonts>
  <fills count="15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391494"/>
        <bgColor indexed="64"/>
      </patternFill>
    </fill>
    <fill>
      <patternFill patternType="solid">
        <fgColor rgb="FFDA26AF"/>
        <bgColor indexed="64"/>
      </patternFill>
    </fill>
    <fill>
      <patternFill patternType="solid">
        <fgColor rgb="FFFFFFFF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theme="0"/>
      </left>
      <right/>
      <top style="medium">
        <color theme="1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0"/>
      </bottom>
      <diagonal/>
    </border>
    <border>
      <left/>
      <right/>
      <top style="medium">
        <color theme="1"/>
      </top>
      <bottom style="medium">
        <color theme="0"/>
      </bottom>
      <diagonal/>
    </border>
    <border>
      <left/>
      <right style="medium">
        <color theme="0"/>
      </right>
      <top style="medium">
        <color theme="1"/>
      </top>
      <bottom style="medium">
        <color theme="0"/>
      </bottom>
      <diagonal/>
    </border>
    <border>
      <left style="medium">
        <color theme="1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1"/>
      </left>
      <right/>
      <top style="medium">
        <color theme="0"/>
      </top>
      <bottom style="medium">
        <color theme="1"/>
      </bottom>
      <diagonal/>
    </border>
    <border>
      <left/>
      <right/>
      <top style="medium">
        <color theme="0"/>
      </top>
      <bottom style="medium">
        <color theme="1"/>
      </bottom>
      <diagonal/>
    </border>
    <border>
      <left/>
      <right style="medium">
        <color theme="0"/>
      </right>
      <top style="medium">
        <color theme="0"/>
      </top>
      <bottom style="medium">
        <color theme="1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4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8" fillId="0" borderId="0"/>
    <xf numFmtId="0" fontId="2" fillId="0" borderId="0"/>
    <xf numFmtId="44" fontId="2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18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</cellStyleXfs>
  <cellXfs count="168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9" fillId="0" borderId="8" xfId="0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7" xfId="0" applyFill="1" applyBorder="1"/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10" fillId="4" borderId="0" xfId="0" applyFont="1" applyFill="1" applyBorder="1" applyAlignment="1" applyProtection="1">
      <alignment vertical="center"/>
      <protection locked="0"/>
    </xf>
    <xf numFmtId="0" fontId="0" fillId="0" borderId="0" xfId="0" applyFill="1" applyBorder="1"/>
    <xf numFmtId="0" fontId="0" fillId="0" borderId="8" xfId="0" applyFill="1" applyBorder="1"/>
    <xf numFmtId="0" fontId="12" fillId="5" borderId="11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0" xfId="0" applyBorder="1" applyAlignment="1">
      <alignment wrapText="1"/>
    </xf>
    <xf numFmtId="0" fontId="0" fillId="0" borderId="0" xfId="0" applyFont="1" applyBorder="1" applyAlignment="1">
      <alignment wrapText="1"/>
    </xf>
    <xf numFmtId="0" fontId="13" fillId="0" borderId="0" xfId="0" applyFont="1" applyBorder="1" applyAlignment="1">
      <alignment horizontal="center" vertical="top" wrapText="1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164" fontId="13" fillId="6" borderId="13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>
      <alignment horizontal="right" wrapText="1"/>
    </xf>
    <xf numFmtId="0" fontId="20" fillId="4" borderId="0" xfId="0" applyFont="1" applyFill="1" applyBorder="1" applyAlignment="1" applyProtection="1">
      <alignment vertical="center"/>
      <protection locked="0"/>
    </xf>
    <xf numFmtId="0" fontId="21" fillId="4" borderId="0" xfId="0" applyFont="1" applyFill="1" applyBorder="1" applyAlignment="1" applyProtection="1">
      <alignment vertical="center"/>
      <protection locked="0"/>
    </xf>
    <xf numFmtId="0" fontId="15" fillId="4" borderId="13" xfId="0" applyFont="1" applyFill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5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164" fontId="24" fillId="7" borderId="13" xfId="0" applyNumberFormat="1" applyFont="1" applyFill="1" applyBorder="1" applyAlignment="1">
      <alignment horizontal="right" vertical="center" wrapText="1"/>
    </xf>
    <xf numFmtId="0" fontId="5" fillId="11" borderId="0" xfId="0" applyFont="1" applyFill="1" applyBorder="1" applyAlignment="1">
      <alignment vertical="center"/>
    </xf>
    <xf numFmtId="0" fontId="0" fillId="11" borderId="0" xfId="0" applyFill="1" applyBorder="1" applyAlignment="1">
      <alignment vertical="center"/>
    </xf>
    <xf numFmtId="164" fontId="14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>
      <alignment horizontal="left" vertical="center" wrapText="1"/>
    </xf>
    <xf numFmtId="0" fontId="26" fillId="4" borderId="0" xfId="0" applyFont="1" applyFill="1" applyBorder="1" applyAlignment="1" applyProtection="1">
      <alignment vertical="center"/>
      <protection locked="0"/>
    </xf>
    <xf numFmtId="0" fontId="22" fillId="5" borderId="11" xfId="0" applyFont="1" applyFill="1" applyBorder="1" applyAlignment="1">
      <alignment horizontal="center" vertical="center" wrapText="1"/>
    </xf>
    <xf numFmtId="0" fontId="22" fillId="5" borderId="13" xfId="0" applyFont="1" applyFill="1" applyBorder="1" applyAlignment="1">
      <alignment horizontal="center" vertical="center" wrapText="1"/>
    </xf>
    <xf numFmtId="0" fontId="13" fillId="6" borderId="24" xfId="0" applyFont="1" applyFill="1" applyBorder="1" applyAlignment="1">
      <alignment horizontal="center" vertical="center" wrapText="1"/>
    </xf>
    <xf numFmtId="164" fontId="14" fillId="0" borderId="13" xfId="0" applyNumberFormat="1" applyFont="1" applyBorder="1" applyAlignment="1">
      <alignment horizontal="right" vertical="center" wrapText="1"/>
    </xf>
    <xf numFmtId="164" fontId="14" fillId="0" borderId="13" xfId="0" applyNumberFormat="1" applyFont="1" applyFill="1" applyBorder="1" applyAlignment="1" applyProtection="1">
      <alignment horizontal="right" vertical="center" wrapText="1"/>
      <protection locked="0"/>
    </xf>
    <xf numFmtId="0" fontId="14" fillId="10" borderId="13" xfId="0" applyNumberFormat="1" applyFont="1" applyFill="1" applyBorder="1" applyAlignment="1">
      <alignment horizontal="center" vertical="center" wrapText="1"/>
    </xf>
    <xf numFmtId="0" fontId="29" fillId="0" borderId="0" xfId="0" applyFont="1" applyBorder="1"/>
    <xf numFmtId="0" fontId="11" fillId="4" borderId="0" xfId="0" applyFont="1" applyFill="1" applyBorder="1" applyAlignment="1" applyProtection="1">
      <alignment horizontal="left" vertical="top"/>
      <protection locked="0"/>
    </xf>
    <xf numFmtId="0" fontId="8" fillId="3" borderId="0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 applyProtection="1">
      <alignment horizontal="left" vertical="top"/>
      <protection locked="0"/>
    </xf>
    <xf numFmtId="0" fontId="13" fillId="6" borderId="13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 applyProtection="1">
      <alignment vertical="top"/>
      <protection locked="0"/>
    </xf>
    <xf numFmtId="0" fontId="0" fillId="0" borderId="42" xfId="0" applyBorder="1" applyAlignment="1">
      <alignment wrapText="1"/>
    </xf>
    <xf numFmtId="0" fontId="0" fillId="0" borderId="43" xfId="0" applyBorder="1" applyAlignment="1">
      <alignment wrapText="1"/>
    </xf>
    <xf numFmtId="0" fontId="31" fillId="0" borderId="25" xfId="15" applyFont="1" applyBorder="1" applyAlignment="1" applyProtection="1">
      <alignment vertical="center"/>
      <protection locked="0"/>
    </xf>
    <xf numFmtId="0" fontId="31" fillId="0" borderId="45" xfId="15" applyFont="1" applyBorder="1" applyAlignment="1" applyProtection="1">
      <alignment vertical="center"/>
      <protection locked="0"/>
    </xf>
    <xf numFmtId="0" fontId="25" fillId="13" borderId="5" xfId="0" applyFont="1" applyFill="1" applyBorder="1"/>
    <xf numFmtId="0" fontId="0" fillId="13" borderId="5" xfId="0" applyFill="1" applyBorder="1"/>
    <xf numFmtId="164" fontId="14" fillId="13" borderId="14" xfId="0" applyNumberFormat="1" applyFont="1" applyFill="1" applyBorder="1" applyAlignment="1">
      <alignment horizontal="left" vertical="center" wrapText="1"/>
    </xf>
    <xf numFmtId="0" fontId="14" fillId="13" borderId="37" xfId="0" applyNumberFormat="1" applyFont="1" applyFill="1" applyBorder="1" applyAlignment="1">
      <alignment horizontal="center" vertical="center" wrapText="1"/>
    </xf>
    <xf numFmtId="0" fontId="31" fillId="0" borderId="44" xfId="15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>
      <alignment horizontal="left" wrapText="1"/>
    </xf>
    <xf numFmtId="0" fontId="16" fillId="4" borderId="0" xfId="0" applyFont="1" applyFill="1" applyBorder="1" applyAlignment="1" applyProtection="1">
      <alignment horizontal="left" vertical="center" wrapText="1"/>
      <protection locked="0"/>
    </xf>
    <xf numFmtId="0" fontId="13" fillId="6" borderId="13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28" fillId="4" borderId="5" xfId="0" applyFont="1" applyFill="1" applyBorder="1" applyAlignment="1" applyProtection="1">
      <alignment vertical="center"/>
      <protection locked="0"/>
    </xf>
    <xf numFmtId="0" fontId="17" fillId="4" borderId="5" xfId="0" applyFont="1" applyFill="1" applyBorder="1" applyAlignment="1" applyProtection="1">
      <alignment vertical="center"/>
      <protection locked="0"/>
    </xf>
    <xf numFmtId="0" fontId="0" fillId="0" borderId="48" xfId="0" applyBorder="1" applyAlignment="1">
      <alignment wrapText="1"/>
    </xf>
    <xf numFmtId="0" fontId="13" fillId="0" borderId="0" xfId="0" applyFont="1" applyFill="1" applyBorder="1" applyAlignment="1">
      <alignment horizontal="center" vertical="center" wrapText="1"/>
    </xf>
    <xf numFmtId="164" fontId="34" fillId="0" borderId="48" xfId="0" applyNumberFormat="1" applyFont="1" applyBorder="1" applyAlignment="1">
      <alignment wrapText="1"/>
    </xf>
    <xf numFmtId="164" fontId="23" fillId="8" borderId="26" xfId="13" applyNumberFormat="1" applyFont="1" applyFill="1" applyBorder="1" applyAlignment="1">
      <alignment horizontal="center" vertical="center" wrapText="1"/>
    </xf>
    <xf numFmtId="164" fontId="23" fillId="8" borderId="27" xfId="13" applyNumberFormat="1" applyFont="1" applyFill="1" applyBorder="1" applyAlignment="1">
      <alignment horizontal="center" vertical="center" wrapText="1"/>
    </xf>
    <xf numFmtId="164" fontId="23" fillId="8" borderId="28" xfId="13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13" fillId="6" borderId="13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2" fontId="0" fillId="13" borderId="25" xfId="0" applyNumberFormat="1" applyFill="1" applyBorder="1" applyAlignment="1" applyProtection="1">
      <alignment horizontal="center" vertical="center"/>
      <protection locked="0"/>
    </xf>
    <xf numFmtId="2" fontId="0" fillId="13" borderId="16" xfId="0" applyNumberFormat="1" applyFill="1" applyBorder="1" applyAlignment="1" applyProtection="1">
      <alignment horizontal="center" vertical="center"/>
      <protection locked="0"/>
    </xf>
    <xf numFmtId="164" fontId="0" fillId="0" borderId="8" xfId="0" applyNumberFormat="1" applyBorder="1"/>
    <xf numFmtId="164" fontId="13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 applyAlignment="1">
      <alignment wrapText="1"/>
    </xf>
    <xf numFmtId="9" fontId="14" fillId="0" borderId="14" xfId="14" applyNumberFormat="1" applyFont="1" applyFill="1" applyBorder="1" applyAlignment="1">
      <alignment horizontal="left" vertical="center" wrapText="1"/>
    </xf>
    <xf numFmtId="2" fontId="0" fillId="0" borderId="25" xfId="0" applyNumberFormat="1" applyFill="1" applyBorder="1" applyAlignment="1" applyProtection="1">
      <alignment horizontal="center" vertical="center"/>
      <protection locked="0"/>
    </xf>
    <xf numFmtId="0" fontId="41" fillId="0" borderId="13" xfId="0" applyFont="1" applyBorder="1" applyAlignment="1">
      <alignment wrapText="1"/>
    </xf>
    <xf numFmtId="0" fontId="42" fillId="14" borderId="13" xfId="0" applyFont="1" applyFill="1" applyBorder="1" applyAlignment="1">
      <alignment vertical="center"/>
    </xf>
    <xf numFmtId="0" fontId="42" fillId="14" borderId="13" xfId="0" applyFont="1" applyFill="1" applyBorder="1" applyAlignment="1">
      <alignment vertical="center" wrapText="1"/>
    </xf>
    <xf numFmtId="0" fontId="43" fillId="0" borderId="0" xfId="0" applyFont="1" applyAlignment="1">
      <alignment horizontal="left" vertical="center"/>
    </xf>
    <xf numFmtId="0" fontId="43" fillId="0" borderId="0" xfId="0" applyFont="1" applyAlignment="1">
      <alignment horizontal="justify" vertical="center"/>
    </xf>
    <xf numFmtId="0" fontId="31" fillId="0" borderId="16" xfId="15" applyFont="1" applyBorder="1" applyAlignment="1" applyProtection="1">
      <alignment vertical="center"/>
      <protection locked="0"/>
    </xf>
    <xf numFmtId="0" fontId="31" fillId="0" borderId="17" xfId="15" applyFont="1" applyBorder="1" applyAlignment="1" applyProtection="1">
      <alignment vertical="center"/>
      <protection locked="0"/>
    </xf>
    <xf numFmtId="0" fontId="31" fillId="0" borderId="18" xfId="15" applyFont="1" applyBorder="1" applyAlignment="1" applyProtection="1">
      <alignment vertical="center"/>
      <protection locked="0"/>
    </xf>
    <xf numFmtId="43" fontId="0" fillId="4" borderId="13" xfId="16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>
      <alignment wrapText="1"/>
    </xf>
    <xf numFmtId="0" fontId="8" fillId="13" borderId="0" xfId="0" applyFont="1" applyFill="1" applyBorder="1" applyAlignment="1">
      <alignment vertical="center" wrapText="1"/>
    </xf>
    <xf numFmtId="0" fontId="0" fillId="0" borderId="50" xfId="0" applyBorder="1"/>
    <xf numFmtId="0" fontId="8" fillId="3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22" fillId="5" borderId="9" xfId="0" applyFont="1" applyFill="1" applyBorder="1" applyAlignment="1">
      <alignment horizontal="center" vertical="center" wrapText="1"/>
    </xf>
    <xf numFmtId="0" fontId="22" fillId="5" borderId="10" xfId="0" applyFont="1" applyFill="1" applyBorder="1" applyAlignment="1">
      <alignment horizontal="center" vertical="center" wrapText="1"/>
    </xf>
    <xf numFmtId="0" fontId="22" fillId="5" borderId="38" xfId="0" applyFont="1" applyFill="1" applyBorder="1" applyAlignment="1">
      <alignment horizontal="center" vertical="center" wrapText="1"/>
    </xf>
    <xf numFmtId="0" fontId="22" fillId="5" borderId="39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wrapText="1"/>
    </xf>
    <xf numFmtId="0" fontId="33" fillId="0" borderId="0" xfId="0" applyFont="1" applyBorder="1" applyAlignment="1">
      <alignment horizontal="left" wrapText="1"/>
    </xf>
    <xf numFmtId="0" fontId="0" fillId="0" borderId="13" xfId="0" applyBorder="1" applyAlignment="1">
      <alignment horizontal="center"/>
    </xf>
    <xf numFmtId="0" fontId="31" fillId="0" borderId="13" xfId="15" applyFont="1" applyBorder="1" applyAlignment="1" applyProtection="1">
      <alignment horizontal="center" vertical="center" wrapText="1"/>
      <protection locked="0"/>
    </xf>
    <xf numFmtId="0" fontId="34" fillId="0" borderId="4" xfId="0" applyFont="1" applyBorder="1" applyAlignment="1">
      <alignment horizontal="left" wrapText="1"/>
    </xf>
    <xf numFmtId="0" fontId="34" fillId="0" borderId="5" xfId="0" applyFont="1" applyBorder="1" applyAlignment="1">
      <alignment horizontal="left" wrapText="1"/>
    </xf>
    <xf numFmtId="0" fontId="34" fillId="0" borderId="6" xfId="0" applyFont="1" applyBorder="1" applyAlignment="1">
      <alignment horizontal="left" wrapText="1"/>
    </xf>
    <xf numFmtId="0" fontId="34" fillId="0" borderId="21" xfId="0" applyFont="1" applyBorder="1" applyAlignment="1">
      <alignment horizontal="left" wrapText="1"/>
    </xf>
    <xf numFmtId="0" fontId="34" fillId="0" borderId="22" xfId="0" applyFont="1" applyBorder="1" applyAlignment="1">
      <alignment horizontal="left" wrapText="1"/>
    </xf>
    <xf numFmtId="0" fontId="34" fillId="0" borderId="23" xfId="0" applyFont="1" applyBorder="1" applyAlignment="1">
      <alignment horizontal="left" wrapText="1"/>
    </xf>
    <xf numFmtId="0" fontId="35" fillId="0" borderId="1" xfId="15" applyFont="1" applyBorder="1" applyAlignment="1" applyProtection="1">
      <alignment horizontal="right" vertical="center"/>
      <protection locked="0"/>
    </xf>
    <xf numFmtId="0" fontId="35" fillId="0" borderId="2" xfId="15" applyFont="1" applyBorder="1" applyAlignment="1" applyProtection="1">
      <alignment horizontal="right" vertical="center"/>
      <protection locked="0"/>
    </xf>
    <xf numFmtId="0" fontId="35" fillId="0" borderId="49" xfId="15" applyFont="1" applyBorder="1" applyAlignment="1" applyProtection="1">
      <alignment horizontal="right" vertical="center"/>
      <protection locked="0"/>
    </xf>
    <xf numFmtId="0" fontId="30" fillId="12" borderId="22" xfId="15" applyFont="1" applyFill="1" applyBorder="1" applyAlignment="1" applyProtection="1">
      <alignment horizontal="center" vertical="center" wrapText="1"/>
      <protection locked="0"/>
    </xf>
    <xf numFmtId="0" fontId="30" fillId="12" borderId="0" xfId="15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27" fillId="13" borderId="17" xfId="0" applyFont="1" applyFill="1" applyBorder="1" applyAlignment="1">
      <alignment horizontal="center" vertical="center" wrapText="1"/>
    </xf>
    <xf numFmtId="0" fontId="27" fillId="13" borderId="18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 applyProtection="1">
      <alignment horizontal="center" vertical="top" wrapText="1"/>
      <protection locked="0"/>
    </xf>
    <xf numFmtId="0" fontId="13" fillId="6" borderId="13" xfId="0" applyFont="1" applyFill="1" applyBorder="1" applyAlignment="1">
      <alignment horizontal="left" vertical="center" wrapText="1"/>
    </xf>
    <xf numFmtId="0" fontId="12" fillId="5" borderId="19" xfId="0" applyFont="1" applyFill="1" applyBorder="1" applyAlignment="1">
      <alignment horizontal="center" vertical="top" wrapText="1"/>
    </xf>
    <xf numFmtId="0" fontId="12" fillId="5" borderId="20" xfId="0" applyFont="1" applyFill="1" applyBorder="1" applyAlignment="1">
      <alignment horizontal="center" vertical="top" wrapText="1"/>
    </xf>
    <xf numFmtId="0" fontId="31" fillId="0" borderId="40" xfId="15" applyFont="1" applyBorder="1" applyAlignment="1" applyProtection="1">
      <alignment horizontal="center" vertical="center"/>
      <protection locked="0"/>
    </xf>
    <xf numFmtId="0" fontId="31" fillId="0" borderId="41" xfId="15" applyFont="1" applyBorder="1" applyAlignment="1" applyProtection="1">
      <alignment horizontal="center" vertical="center"/>
      <protection locked="0"/>
    </xf>
    <xf numFmtId="0" fontId="31" fillId="0" borderId="42" xfId="15" applyFont="1" applyBorder="1" applyAlignment="1" applyProtection="1">
      <alignment horizontal="center" vertical="center"/>
      <protection locked="0"/>
    </xf>
    <xf numFmtId="0" fontId="31" fillId="0" borderId="13" xfId="15" applyFont="1" applyBorder="1" applyAlignment="1" applyProtection="1">
      <alignment horizontal="center" vertical="center"/>
      <protection locked="0"/>
    </xf>
    <xf numFmtId="0" fontId="13" fillId="6" borderId="13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37" fillId="0" borderId="5" xfId="0" applyFont="1" applyBorder="1" applyAlignment="1">
      <alignment horizontal="center"/>
    </xf>
    <xf numFmtId="0" fontId="37" fillId="0" borderId="6" xfId="0" applyFont="1" applyBorder="1" applyAlignment="1">
      <alignment horizontal="center"/>
    </xf>
    <xf numFmtId="0" fontId="16" fillId="4" borderId="0" xfId="0" applyFont="1" applyFill="1" applyBorder="1" applyAlignment="1" applyProtection="1">
      <alignment horizontal="left" vertical="center" wrapText="1"/>
      <protection locked="0"/>
    </xf>
    <xf numFmtId="0" fontId="29" fillId="0" borderId="1" xfId="0" applyFont="1" applyBorder="1" applyAlignment="1">
      <alignment horizontal="center" wrapText="1"/>
    </xf>
    <xf numFmtId="0" fontId="29" fillId="0" borderId="3" xfId="0" applyFont="1" applyBorder="1" applyAlignment="1">
      <alignment horizontal="center" wrapText="1"/>
    </xf>
    <xf numFmtId="0" fontId="0" fillId="0" borderId="22" xfId="0" applyBorder="1" applyAlignment="1">
      <alignment horizontal="left" wrapText="1"/>
    </xf>
    <xf numFmtId="0" fontId="31" fillId="0" borderId="46" xfId="15" applyFont="1" applyBorder="1" applyAlignment="1" applyProtection="1">
      <alignment horizontal="center" vertical="center" wrapText="1"/>
      <protection locked="0"/>
    </xf>
    <xf numFmtId="0" fontId="31" fillId="0" borderId="47" xfId="15" applyFont="1" applyBorder="1" applyAlignment="1" applyProtection="1">
      <alignment horizontal="center" vertical="center" wrapText="1"/>
      <protection locked="0"/>
    </xf>
    <xf numFmtId="0" fontId="42" fillId="14" borderId="13" xfId="0" applyFont="1" applyFill="1" applyBorder="1" applyAlignment="1">
      <alignment horizontal="center" vertical="center"/>
    </xf>
    <xf numFmtId="0" fontId="27" fillId="9" borderId="17" xfId="0" applyFont="1" applyFill="1" applyBorder="1" applyAlignment="1">
      <alignment horizontal="center" vertical="center" wrapText="1"/>
    </xf>
    <xf numFmtId="0" fontId="27" fillId="9" borderId="18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center"/>
    </xf>
    <xf numFmtId="0" fontId="24" fillId="0" borderId="6" xfId="0" applyFont="1" applyBorder="1" applyAlignment="1">
      <alignment horizontal="center"/>
    </xf>
    <xf numFmtId="0" fontId="23" fillId="8" borderId="32" xfId="13" applyFont="1" applyFill="1" applyBorder="1" applyAlignment="1">
      <alignment horizontal="center" vertical="center" wrapText="1"/>
    </xf>
    <xf numFmtId="0" fontId="23" fillId="8" borderId="12" xfId="13" applyFont="1" applyFill="1" applyBorder="1" applyAlignment="1">
      <alignment horizontal="center" vertical="center" wrapText="1"/>
    </xf>
    <xf numFmtId="0" fontId="23" fillId="8" borderId="33" xfId="13" applyFont="1" applyFill="1" applyBorder="1" applyAlignment="1">
      <alignment horizontal="center" vertical="center" wrapText="1"/>
    </xf>
    <xf numFmtId="0" fontId="23" fillId="8" borderId="34" xfId="13" applyFont="1" applyFill="1" applyBorder="1" applyAlignment="1">
      <alignment horizontal="center" vertical="center" wrapText="1"/>
    </xf>
    <xf numFmtId="0" fontId="23" fillId="8" borderId="35" xfId="13" applyFont="1" applyFill="1" applyBorder="1" applyAlignment="1">
      <alignment horizontal="center" vertical="center" wrapText="1"/>
    </xf>
    <xf numFmtId="0" fontId="23" fillId="8" borderId="36" xfId="13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38" fillId="4" borderId="0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23" fillId="8" borderId="29" xfId="13" applyFont="1" applyFill="1" applyBorder="1" applyAlignment="1">
      <alignment horizontal="center" vertical="center" wrapText="1"/>
    </xf>
    <xf numFmtId="0" fontId="23" fillId="8" borderId="30" xfId="13" applyFont="1" applyFill="1" applyBorder="1" applyAlignment="1">
      <alignment horizontal="center" vertical="center" wrapText="1"/>
    </xf>
    <xf numFmtId="0" fontId="23" fillId="8" borderId="31" xfId="13" applyFont="1" applyFill="1" applyBorder="1" applyAlignment="1">
      <alignment horizontal="center" vertical="center" wrapText="1"/>
    </xf>
  </cellXfs>
  <cellStyles count="17">
    <cellStyle name="Milliers" xfId="16" builtinId="3"/>
    <cellStyle name="Monétaire 2" xfId="3" xr:uid="{00000000-0005-0000-0000-000000000000}"/>
    <cellStyle name="Monétaire 2 2" xfId="5" xr:uid="{00000000-0005-0000-0000-000001000000}"/>
    <cellStyle name="Monétaire 2 3" xfId="9" xr:uid="{00000000-0005-0000-0000-000002000000}"/>
    <cellStyle name="Normal" xfId="0" builtinId="0"/>
    <cellStyle name="Normal 2" xfId="7" xr:uid="{00000000-0005-0000-0000-000004000000}"/>
    <cellStyle name="Normal 2 2" xfId="13" xr:uid="{00000000-0005-0000-0000-000005000000}"/>
    <cellStyle name="Normal 3" xfId="1" xr:uid="{00000000-0005-0000-0000-000006000000}"/>
    <cellStyle name="Normal 3 2" xfId="4" xr:uid="{00000000-0005-0000-0000-000007000000}"/>
    <cellStyle name="Normal 3 3" xfId="8" xr:uid="{00000000-0005-0000-0000-000008000000}"/>
    <cellStyle name="Normal 4 2" xfId="15" xr:uid="{00000000-0005-0000-0000-000009000000}"/>
    <cellStyle name="Pourcentage" xfId="14" builtinId="5"/>
    <cellStyle name="Pourcentage 2" xfId="2" xr:uid="{00000000-0005-0000-0000-00000B000000}"/>
    <cellStyle name="Pourcentage 2 2" xfId="6" xr:uid="{00000000-0005-0000-0000-00000C000000}"/>
    <cellStyle name="Pourcentage 2 2 2" xfId="12" xr:uid="{00000000-0005-0000-0000-00000D000000}"/>
    <cellStyle name="Pourcentage 2 3" xfId="10" xr:uid="{00000000-0005-0000-0000-00000E000000}"/>
    <cellStyle name="Pourcentage 3" xfId="11" xr:uid="{00000000-0005-0000-0000-00000F000000}"/>
  </cellStyles>
  <dxfs count="0"/>
  <tableStyles count="0" defaultTableStyle="TableStyleMedium2" defaultPivotStyle="PivotStyleLight16"/>
  <colors>
    <mruColors>
      <color rgb="FFDA26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156905</xdr:rowOff>
    </xdr:from>
    <xdr:to>
      <xdr:col>2</xdr:col>
      <xdr:colOff>67281</xdr:colOff>
      <xdr:row>1</xdr:row>
      <xdr:rowOff>706426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56265"/>
          <a:ext cx="1071467" cy="5495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36286</xdr:colOff>
      <xdr:row>1</xdr:row>
      <xdr:rowOff>395247</xdr:rowOff>
    </xdr:from>
    <xdr:to>
      <xdr:col>3</xdr:col>
      <xdr:colOff>885825</xdr:colOff>
      <xdr:row>1</xdr:row>
      <xdr:rowOff>1021291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857" y="467818"/>
          <a:ext cx="1224643" cy="622869"/>
        </a:xfrm>
        <a:prstGeom prst="rect">
          <a:avLst/>
        </a:prstGeom>
      </xdr:spPr>
    </xdr:pic>
    <xdr:clientData/>
  </xdr:twoCellAnchor>
  <xdr:twoCellAnchor>
    <xdr:from>
      <xdr:col>3</xdr:col>
      <xdr:colOff>2031999</xdr:colOff>
      <xdr:row>7</xdr:row>
      <xdr:rowOff>81642</xdr:rowOff>
    </xdr:from>
    <xdr:to>
      <xdr:col>7</xdr:col>
      <xdr:colOff>453571</xdr:colOff>
      <xdr:row>9</xdr:row>
      <xdr:rowOff>63499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476499" y="2295071"/>
          <a:ext cx="5860143" cy="562428"/>
        </a:xfrm>
        <a:prstGeom prst="wedgeRectCallout">
          <a:avLst>
            <a:gd name="adj1" fmla="val 4590"/>
            <a:gd name="adj2" fmla="val 95811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200" baseline="0">
              <a:solidFill>
                <a:sysClr val="windowText" lastClr="00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nombres de jours indiqués dans les cellules ci-après - nb de jours donné </a:t>
          </a:r>
          <a:r>
            <a:rPr lang="fr-FR" sz="12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à titre indicatif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55564</xdr:colOff>
      <xdr:row>1</xdr:row>
      <xdr:rowOff>222250</xdr:rowOff>
    </xdr:from>
    <xdr:to>
      <xdr:col>2</xdr:col>
      <xdr:colOff>83085</xdr:colOff>
      <xdr:row>1</xdr:row>
      <xdr:rowOff>731837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564" y="428625"/>
          <a:ext cx="1033996" cy="5159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1</xdr:row>
      <xdr:rowOff>277317</xdr:rowOff>
    </xdr:from>
    <xdr:to>
      <xdr:col>3</xdr:col>
      <xdr:colOff>1029022</xdr:colOff>
      <xdr:row>1</xdr:row>
      <xdr:rowOff>1116168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286" y="349888"/>
          <a:ext cx="1636807" cy="832501"/>
        </a:xfrm>
        <a:prstGeom prst="rect">
          <a:avLst/>
        </a:prstGeom>
      </xdr:spPr>
    </xdr:pic>
    <xdr:clientData/>
  </xdr:twoCellAnchor>
  <xdr:twoCellAnchor>
    <xdr:from>
      <xdr:col>3</xdr:col>
      <xdr:colOff>1560288</xdr:colOff>
      <xdr:row>7</xdr:row>
      <xdr:rowOff>181432</xdr:rowOff>
    </xdr:from>
    <xdr:to>
      <xdr:col>7</xdr:col>
      <xdr:colOff>226786</xdr:colOff>
      <xdr:row>10</xdr:row>
      <xdr:rowOff>25400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2004788" y="2449289"/>
          <a:ext cx="6105069" cy="469897"/>
        </a:xfrm>
        <a:prstGeom prst="wedgeRectCallout">
          <a:avLst>
            <a:gd name="adj1" fmla="val 6722"/>
            <a:gd name="adj2" fmla="val 135448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 baseline="0">
              <a:solidFill>
                <a:sysClr val="windowText" lastClr="00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nombres de jours indiqués dans les cellules ci-après -</a:t>
          </a:r>
          <a:r>
            <a:rPr lang="fr-FR" sz="1100" b="1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nb de jours donné à titre indicatif</a:t>
          </a:r>
          <a:r>
            <a:rPr lang="fr-FR" sz="1100" b="1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endParaRPr lang="fr-FR" sz="1100" b="1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jours donné à titre indicatif</a:t>
          </a:r>
          <a:endParaRPr lang="fr-FR" sz="1200">
            <a:effectLst/>
          </a:endParaRPr>
        </a:p>
        <a:p>
          <a:pPr algn="l"/>
          <a:endParaRPr lang="fr-FR" sz="1200" baseline="0">
            <a:solidFill>
              <a:sysClr val="windowText" lastClr="000000"/>
            </a:solidFill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127000</xdr:colOff>
      <xdr:row>0</xdr:row>
      <xdr:rowOff>0</xdr:rowOff>
    </xdr:from>
    <xdr:to>
      <xdr:col>3</xdr:col>
      <xdr:colOff>2105009</xdr:colOff>
      <xdr:row>2</xdr:row>
      <xdr:rowOff>66644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8273" y="0"/>
          <a:ext cx="2243554" cy="11519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showGridLines="0" zoomScaleNormal="100" zoomScaleSheetLayoutView="80" workbookViewId="0">
      <selection activeCell="A2" sqref="A2:J2"/>
    </sheetView>
  </sheetViews>
  <sheetFormatPr baseColWidth="10" defaultRowHeight="15.5" x14ac:dyDescent="0.35"/>
  <cols>
    <col min="1" max="2" width="6.58203125" customWidth="1"/>
    <col min="3" max="3" width="35.9140625" customWidth="1"/>
    <col min="4" max="4" width="11.9140625" customWidth="1"/>
    <col min="5" max="6" width="13.08203125" customWidth="1"/>
    <col min="7" max="7" width="9.75" customWidth="1"/>
    <col min="8" max="8" width="14.6640625" customWidth="1"/>
    <col min="9" max="9" width="14.4140625" customWidth="1"/>
    <col min="10" max="10" width="2.4140625" customWidth="1"/>
    <col min="11" max="11" width="6.58203125" customWidth="1"/>
  </cols>
  <sheetData>
    <row r="1" spans="1:12" ht="16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</row>
    <row r="2" spans="1:12" ht="102" customHeight="1" thickBot="1" x14ac:dyDescent="0.4">
      <c r="A2" s="96" t="s">
        <v>62</v>
      </c>
      <c r="B2" s="97"/>
      <c r="C2" s="97"/>
      <c r="D2" s="97"/>
      <c r="E2" s="97"/>
      <c r="F2" s="97"/>
      <c r="G2" s="98"/>
      <c r="H2" s="98"/>
      <c r="I2" s="98"/>
      <c r="J2" s="99"/>
      <c r="L2" s="86"/>
    </row>
    <row r="3" spans="1:12" ht="21" x14ac:dyDescent="0.5">
      <c r="A3" s="2"/>
      <c r="B3" s="3"/>
      <c r="C3" s="3"/>
      <c r="D3" s="54" t="s">
        <v>15</v>
      </c>
      <c r="E3" s="55"/>
      <c r="F3" s="55"/>
      <c r="G3" s="94"/>
      <c r="H3" s="94"/>
      <c r="I3" s="94"/>
      <c r="J3" s="4"/>
      <c r="L3" s="87"/>
    </row>
    <row r="4" spans="1:12" x14ac:dyDescent="0.35">
      <c r="A4" s="5"/>
      <c r="B4" s="100" t="s">
        <v>0</v>
      </c>
      <c r="C4" s="100"/>
      <c r="D4" s="93"/>
      <c r="E4" s="93"/>
      <c r="F4" s="93"/>
      <c r="G4" s="1"/>
      <c r="H4" s="1"/>
      <c r="I4" s="1"/>
      <c r="J4" s="6"/>
      <c r="K4" s="7"/>
      <c r="L4" s="86"/>
    </row>
    <row r="5" spans="1:12" x14ac:dyDescent="0.35">
      <c r="A5" s="8"/>
      <c r="B5" s="9"/>
      <c r="C5" s="9"/>
      <c r="D5" s="9"/>
      <c r="E5" s="9"/>
      <c r="F5" s="9"/>
      <c r="G5" s="9"/>
      <c r="H5" s="10"/>
      <c r="I5" s="10"/>
      <c r="J5" s="6"/>
      <c r="K5" s="7"/>
    </row>
    <row r="6" spans="1:12" ht="15.5" customHeight="1" x14ac:dyDescent="0.35">
      <c r="A6" s="8"/>
      <c r="B6" s="11" t="s">
        <v>16</v>
      </c>
      <c r="C6" s="11"/>
      <c r="D6" s="11"/>
      <c r="E6" s="11"/>
      <c r="F6" s="36"/>
      <c r="G6" s="36"/>
      <c r="H6" s="36"/>
      <c r="I6" s="36"/>
      <c r="J6" s="6"/>
      <c r="K6" s="7"/>
    </row>
    <row r="7" spans="1:12" ht="15.5" customHeight="1" x14ac:dyDescent="0.35">
      <c r="A7" s="8"/>
      <c r="B7" s="49" t="s">
        <v>17</v>
      </c>
      <c r="C7" s="49"/>
      <c r="D7" s="49"/>
      <c r="E7" s="44"/>
      <c r="F7" s="36"/>
      <c r="G7" s="36"/>
      <c r="H7" s="36"/>
      <c r="I7" s="36"/>
      <c r="J7" s="6"/>
      <c r="K7" s="7"/>
    </row>
    <row r="8" spans="1:12" x14ac:dyDescent="0.35">
      <c r="A8" s="5"/>
      <c r="B8" s="1"/>
      <c r="C8" s="1"/>
      <c r="D8" s="1"/>
      <c r="E8" s="1"/>
      <c r="F8" s="1"/>
      <c r="G8" s="1"/>
      <c r="H8" s="12"/>
      <c r="I8" s="12"/>
      <c r="J8" s="13"/>
      <c r="K8" s="7"/>
    </row>
    <row r="9" spans="1:12" x14ac:dyDescent="0.35">
      <c r="A9" s="5"/>
      <c r="B9" s="32" t="s">
        <v>1</v>
      </c>
      <c r="C9" s="33"/>
      <c r="D9" s="33"/>
      <c r="E9" s="33"/>
      <c r="F9" s="33"/>
      <c r="G9" s="33"/>
      <c r="H9" s="33"/>
      <c r="I9" s="33"/>
      <c r="J9" s="13"/>
      <c r="K9" s="7"/>
    </row>
    <row r="10" spans="1:12" x14ac:dyDescent="0.35">
      <c r="A10" s="5"/>
      <c r="B10" s="1"/>
      <c r="C10" s="1"/>
      <c r="D10" s="1"/>
      <c r="E10" s="1"/>
      <c r="F10" s="43"/>
      <c r="G10" s="1"/>
      <c r="H10" s="12"/>
      <c r="I10" s="12"/>
      <c r="J10" s="13"/>
      <c r="K10" s="7"/>
    </row>
    <row r="11" spans="1:12" ht="43.5" customHeight="1" x14ac:dyDescent="0.35">
      <c r="A11" s="5"/>
      <c r="B11" s="101" t="s">
        <v>45</v>
      </c>
      <c r="C11" s="102"/>
      <c r="D11" s="103" t="s">
        <v>18</v>
      </c>
      <c r="E11" s="104"/>
      <c r="F11" s="37" t="s">
        <v>3</v>
      </c>
      <c r="G11" s="37" t="s">
        <v>19</v>
      </c>
      <c r="H11" s="37" t="s">
        <v>20</v>
      </c>
      <c r="I11" s="38" t="s">
        <v>21</v>
      </c>
      <c r="J11" s="15"/>
    </row>
    <row r="12" spans="1:12" x14ac:dyDescent="0.35">
      <c r="A12" s="5"/>
      <c r="B12" s="46">
        <v>1</v>
      </c>
      <c r="C12" s="84" t="s">
        <v>59</v>
      </c>
      <c r="D12" s="107" t="s">
        <v>50</v>
      </c>
      <c r="E12" s="107"/>
      <c r="F12" s="56"/>
      <c r="G12" s="81">
        <v>0.2</v>
      </c>
      <c r="H12" s="34">
        <f>F12*G12+F12</f>
        <v>0</v>
      </c>
      <c r="I12" s="57"/>
      <c r="J12" s="15"/>
    </row>
    <row r="13" spans="1:12" x14ac:dyDescent="0.35">
      <c r="A13" s="5"/>
      <c r="B13" s="46">
        <v>2</v>
      </c>
      <c r="C13" s="84" t="s">
        <v>47</v>
      </c>
      <c r="D13" s="107" t="s">
        <v>51</v>
      </c>
      <c r="E13" s="107"/>
      <c r="F13" s="56"/>
      <c r="G13" s="81">
        <v>0.2</v>
      </c>
      <c r="H13" s="34">
        <f>F13*G13+F13</f>
        <v>0</v>
      </c>
      <c r="I13" s="57"/>
      <c r="J13" s="15"/>
    </row>
    <row r="14" spans="1:12" x14ac:dyDescent="0.35">
      <c r="A14" s="5"/>
      <c r="B14" s="61">
        <v>3</v>
      </c>
      <c r="C14" s="84" t="s">
        <v>48</v>
      </c>
      <c r="D14" s="107" t="s">
        <v>52</v>
      </c>
      <c r="E14" s="107"/>
      <c r="F14" s="56"/>
      <c r="G14" s="81">
        <v>0.2</v>
      </c>
      <c r="H14" s="34">
        <f>F14*G14+F14</f>
        <v>0</v>
      </c>
      <c r="I14" s="57"/>
      <c r="J14" s="15"/>
    </row>
    <row r="15" spans="1:12" ht="40.5" customHeight="1" x14ac:dyDescent="0.35">
      <c r="A15" s="5"/>
      <c r="B15" s="46">
        <v>4</v>
      </c>
      <c r="C15" s="85" t="s">
        <v>49</v>
      </c>
      <c r="D15" s="107" t="s">
        <v>53</v>
      </c>
      <c r="E15" s="107"/>
      <c r="F15" s="56"/>
      <c r="G15" s="81">
        <v>0.2</v>
      </c>
      <c r="H15" s="34">
        <f>F15*G15+F15</f>
        <v>0</v>
      </c>
      <c r="I15" s="57"/>
      <c r="J15" s="15"/>
    </row>
    <row r="16" spans="1:12" x14ac:dyDescent="0.35">
      <c r="A16" s="5"/>
      <c r="B16" s="16"/>
      <c r="C16" s="75"/>
      <c r="D16" s="16"/>
      <c r="E16" s="16"/>
      <c r="F16" s="16"/>
      <c r="G16" s="16"/>
      <c r="H16" s="16"/>
      <c r="I16" s="16"/>
      <c r="J16" s="15"/>
    </row>
    <row r="17" spans="1:10" ht="39" customHeight="1" thickBot="1" x14ac:dyDescent="0.4">
      <c r="A17" s="5"/>
      <c r="B17" s="118" t="s">
        <v>35</v>
      </c>
      <c r="C17" s="118"/>
      <c r="D17" s="118"/>
      <c r="E17" s="118"/>
      <c r="F17" s="119"/>
      <c r="G17" s="16"/>
      <c r="H17" s="16"/>
      <c r="I17" s="16"/>
      <c r="J17" s="15"/>
    </row>
    <row r="18" spans="1:10" ht="45" customHeight="1" x14ac:dyDescent="0.35">
      <c r="A18" s="5"/>
      <c r="B18" s="128" t="s">
        <v>36</v>
      </c>
      <c r="C18" s="129"/>
      <c r="D18" s="129"/>
      <c r="E18" s="129"/>
      <c r="F18" s="108" t="s">
        <v>28</v>
      </c>
      <c r="G18" s="16"/>
      <c r="H18" s="16"/>
      <c r="I18" s="16"/>
      <c r="J18" s="15"/>
    </row>
    <row r="19" spans="1:10" x14ac:dyDescent="0.35">
      <c r="A19" s="5"/>
      <c r="B19" s="130"/>
      <c r="C19" s="131"/>
      <c r="D19" s="131"/>
      <c r="E19" s="131"/>
      <c r="F19" s="108"/>
      <c r="G19" s="16"/>
      <c r="H19" s="16"/>
      <c r="I19" s="16"/>
      <c r="J19" s="15"/>
    </row>
    <row r="20" spans="1:10" x14ac:dyDescent="0.35">
      <c r="A20" s="5"/>
      <c r="B20" s="50">
        <v>1</v>
      </c>
      <c r="C20" s="88" t="s">
        <v>55</v>
      </c>
      <c r="D20" s="89"/>
      <c r="E20" s="90"/>
      <c r="F20" s="77"/>
      <c r="G20" s="16"/>
      <c r="H20" s="16"/>
      <c r="I20" s="16"/>
      <c r="J20" s="15"/>
    </row>
    <row r="21" spans="1:10" x14ac:dyDescent="0.35">
      <c r="A21" s="5"/>
      <c r="B21" s="50">
        <v>2</v>
      </c>
      <c r="C21" s="88" t="s">
        <v>56</v>
      </c>
      <c r="D21" s="89"/>
      <c r="E21" s="90"/>
      <c r="F21" s="77"/>
      <c r="G21" s="16"/>
      <c r="H21" s="16"/>
      <c r="I21" s="16"/>
      <c r="J21" s="15"/>
    </row>
    <row r="22" spans="1:10" ht="16" thickBot="1" x14ac:dyDescent="0.4">
      <c r="A22" s="5"/>
      <c r="B22" s="51">
        <v>3</v>
      </c>
      <c r="C22" s="58" t="s">
        <v>57</v>
      </c>
      <c r="D22" s="52"/>
      <c r="E22" s="53"/>
      <c r="F22" s="76"/>
      <c r="G22" s="16"/>
      <c r="H22" s="16"/>
      <c r="I22" s="16"/>
      <c r="J22" s="15"/>
    </row>
    <row r="23" spans="1:10" ht="13.5" customHeight="1" thickBot="1" x14ac:dyDescent="0.4">
      <c r="A23" s="5"/>
      <c r="B23" s="115" t="s">
        <v>44</v>
      </c>
      <c r="C23" s="116"/>
      <c r="D23" s="116"/>
      <c r="E23" s="117"/>
      <c r="F23" s="82" t="e">
        <f>AVERAGE(F20:F22)</f>
        <v>#DIV/0!</v>
      </c>
      <c r="G23" s="1"/>
      <c r="H23" s="12"/>
      <c r="I23" s="1"/>
      <c r="J23" s="15"/>
    </row>
    <row r="24" spans="1:10" ht="15.5" customHeight="1" x14ac:dyDescent="0.35">
      <c r="A24" s="5"/>
      <c r="B24" s="106" t="s">
        <v>38</v>
      </c>
      <c r="C24" s="106"/>
      <c r="D24" s="106"/>
      <c r="E24" s="106"/>
      <c r="F24" s="106"/>
      <c r="G24" s="106"/>
      <c r="H24" s="106"/>
      <c r="I24" s="16"/>
      <c r="J24" s="15"/>
    </row>
    <row r="25" spans="1:10" ht="15.5" customHeight="1" x14ac:dyDescent="0.35">
      <c r="A25" s="5"/>
      <c r="B25" s="105" t="s">
        <v>37</v>
      </c>
      <c r="C25" s="105"/>
      <c r="D25" s="105"/>
      <c r="E25" s="105"/>
      <c r="F25" s="105"/>
      <c r="G25" s="105"/>
      <c r="H25" s="105"/>
      <c r="I25" s="17"/>
      <c r="J25" s="15"/>
    </row>
    <row r="26" spans="1:10" x14ac:dyDescent="0.35">
      <c r="A26" s="5"/>
      <c r="B26" s="105"/>
      <c r="C26" s="105"/>
      <c r="D26" s="105"/>
      <c r="E26" s="105"/>
      <c r="F26" s="105"/>
      <c r="G26" s="105"/>
      <c r="H26" s="105"/>
      <c r="I26" s="17"/>
      <c r="J26" s="15"/>
    </row>
    <row r="27" spans="1:10" ht="16" thickBot="1" x14ac:dyDescent="0.4">
      <c r="A27" s="5"/>
      <c r="B27" s="59"/>
      <c r="C27" s="59"/>
      <c r="D27" s="59"/>
      <c r="E27" s="59"/>
      <c r="F27" s="59"/>
      <c r="G27" s="59"/>
      <c r="H27" s="59"/>
      <c r="I27" s="17"/>
      <c r="J27" s="15"/>
    </row>
    <row r="28" spans="1:10" ht="71.5" customHeight="1" x14ac:dyDescent="0.35">
      <c r="A28" s="5"/>
      <c r="B28" s="109" t="s">
        <v>60</v>
      </c>
      <c r="C28" s="110"/>
      <c r="D28" s="110"/>
      <c r="E28" s="110"/>
      <c r="F28" s="110"/>
      <c r="G28" s="110"/>
      <c r="H28" s="111"/>
      <c r="I28" s="17"/>
      <c r="J28" s="15"/>
    </row>
    <row r="29" spans="1:10" ht="31.5" customHeight="1" thickBot="1" x14ac:dyDescent="0.4">
      <c r="A29" s="5"/>
      <c r="B29" s="112"/>
      <c r="C29" s="113"/>
      <c r="D29" s="113"/>
      <c r="E29" s="113"/>
      <c r="F29" s="113"/>
      <c r="G29" s="113"/>
      <c r="H29" s="114"/>
      <c r="I29" s="17"/>
      <c r="J29" s="15"/>
    </row>
    <row r="30" spans="1:10" x14ac:dyDescent="0.35">
      <c r="A30" s="5"/>
      <c r="B30" s="17"/>
      <c r="C30" s="17"/>
      <c r="D30" s="17"/>
      <c r="E30" s="17"/>
      <c r="F30" s="17"/>
      <c r="G30" s="17"/>
      <c r="H30" s="17"/>
      <c r="I30" s="17"/>
      <c r="J30" s="15"/>
    </row>
    <row r="31" spans="1:10" ht="15.5" customHeight="1" x14ac:dyDescent="0.35">
      <c r="A31" s="5"/>
      <c r="B31" s="125" t="s">
        <v>22</v>
      </c>
      <c r="C31" s="125"/>
      <c r="D31" s="125"/>
      <c r="E31" s="125"/>
      <c r="F31" s="125"/>
      <c r="G31" s="125"/>
      <c r="H31" s="125"/>
      <c r="I31" s="125"/>
      <c r="J31" s="15"/>
    </row>
    <row r="32" spans="1:10" x14ac:dyDescent="0.35">
      <c r="A32" s="5"/>
      <c r="B32" s="125"/>
      <c r="C32" s="125"/>
      <c r="D32" s="125"/>
      <c r="E32" s="125"/>
      <c r="F32" s="125"/>
      <c r="G32" s="125"/>
      <c r="H32" s="125"/>
      <c r="I32" s="125"/>
      <c r="J32" s="15"/>
    </row>
    <row r="33" spans="1:10" x14ac:dyDescent="0.35">
      <c r="A33" s="5"/>
      <c r="B33" s="35"/>
      <c r="C33" s="35"/>
      <c r="D33" s="35"/>
      <c r="E33" s="35"/>
      <c r="F33" s="35"/>
      <c r="G33" s="35"/>
      <c r="H33" s="35"/>
      <c r="I33" s="35"/>
      <c r="J33" s="15"/>
    </row>
    <row r="34" spans="1:10" x14ac:dyDescent="0.35">
      <c r="A34" s="5"/>
      <c r="B34" s="17"/>
      <c r="C34" s="18"/>
      <c r="D34" s="126" t="s">
        <v>4</v>
      </c>
      <c r="E34" s="126"/>
      <c r="F34" s="126"/>
      <c r="G34" s="126"/>
      <c r="H34" s="126"/>
      <c r="I34" s="127"/>
      <c r="J34" s="15"/>
    </row>
    <row r="35" spans="1:10" x14ac:dyDescent="0.35">
      <c r="A35" s="5"/>
      <c r="B35" s="120" t="s">
        <v>5</v>
      </c>
      <c r="C35" s="121"/>
      <c r="D35" s="122"/>
      <c r="E35" s="123"/>
      <c r="F35" s="124"/>
      <c r="G35" s="124"/>
      <c r="H35" s="124"/>
      <c r="I35" s="124"/>
      <c r="J35" s="15"/>
    </row>
    <row r="36" spans="1:10" x14ac:dyDescent="0.35">
      <c r="A36" s="5"/>
      <c r="B36" s="120" t="s">
        <v>6</v>
      </c>
      <c r="C36" s="121"/>
      <c r="D36" s="122"/>
      <c r="E36" s="123"/>
      <c r="F36" s="124"/>
      <c r="G36" s="124"/>
      <c r="H36" s="124"/>
      <c r="I36" s="124"/>
      <c r="J36" s="15"/>
    </row>
    <row r="37" spans="1:10" x14ac:dyDescent="0.35">
      <c r="A37" s="5"/>
      <c r="B37" s="120" t="s">
        <v>7</v>
      </c>
      <c r="C37" s="121"/>
      <c r="D37" s="122"/>
      <c r="E37" s="123"/>
      <c r="F37" s="124"/>
      <c r="G37" s="124"/>
      <c r="H37" s="124"/>
      <c r="I37" s="124"/>
      <c r="J37" s="15"/>
    </row>
    <row r="38" spans="1:10" ht="16" thickBot="1" x14ac:dyDescent="0.4">
      <c r="A38" s="19"/>
      <c r="B38" s="20"/>
      <c r="C38" s="20"/>
      <c r="D38" s="20"/>
      <c r="E38" s="20"/>
      <c r="F38" s="20"/>
      <c r="G38" s="20"/>
      <c r="H38" s="20"/>
      <c r="I38" s="20"/>
      <c r="J38" s="21"/>
    </row>
  </sheetData>
  <mergeCells count="27">
    <mergeCell ref="B28:H29"/>
    <mergeCell ref="B23:E23"/>
    <mergeCell ref="B17:F17"/>
    <mergeCell ref="B37:C37"/>
    <mergeCell ref="D37:E37"/>
    <mergeCell ref="F37:I37"/>
    <mergeCell ref="B31:I32"/>
    <mergeCell ref="D34:E34"/>
    <mergeCell ref="F34:I34"/>
    <mergeCell ref="B35:C35"/>
    <mergeCell ref="D35:E35"/>
    <mergeCell ref="F35:I35"/>
    <mergeCell ref="B36:C36"/>
    <mergeCell ref="D36:E36"/>
    <mergeCell ref="F36:I36"/>
    <mergeCell ref="B18:E19"/>
    <mergeCell ref="A2:J2"/>
    <mergeCell ref="B4:C4"/>
    <mergeCell ref="B11:C11"/>
    <mergeCell ref="D11:E11"/>
    <mergeCell ref="B25:H26"/>
    <mergeCell ref="B24:H24"/>
    <mergeCell ref="D12:E12"/>
    <mergeCell ref="D13:E13"/>
    <mergeCell ref="D15:E15"/>
    <mergeCell ref="D14:E14"/>
    <mergeCell ref="F18:F19"/>
  </mergeCells>
  <pageMargins left="0.7" right="0.7" top="0.75" bottom="0.75" header="0.3" footer="0.3"/>
  <pageSetup paperSize="9" scale="81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1:I27"/>
  <sheetViews>
    <sheetView showGridLines="0" zoomScale="68" zoomScaleNormal="70" workbookViewId="0">
      <selection activeCell="B2" sqref="B2:I2"/>
    </sheetView>
  </sheetViews>
  <sheetFormatPr baseColWidth="10" defaultRowHeight="15.5" x14ac:dyDescent="0.35"/>
  <cols>
    <col min="1" max="1" width="0.9140625" customWidth="1"/>
    <col min="2" max="2" width="1.4140625" customWidth="1"/>
    <col min="3" max="3" width="3.4140625" customWidth="1"/>
    <col min="4" max="4" width="39.58203125" customWidth="1"/>
    <col min="5" max="5" width="18.58203125" customWidth="1"/>
    <col min="6" max="6" width="19.6640625" customWidth="1"/>
    <col min="7" max="7" width="19.75" customWidth="1"/>
    <col min="8" max="8" width="19.5" customWidth="1"/>
    <col min="9" max="9" width="17.33203125" customWidth="1"/>
  </cols>
  <sheetData>
    <row r="1" spans="1:9" ht="5.75" customHeight="1" thickBot="1" x14ac:dyDescent="0.4">
      <c r="B1" s="1"/>
      <c r="C1" s="1"/>
      <c r="D1" s="1"/>
      <c r="E1" s="1"/>
      <c r="F1" s="1"/>
      <c r="G1" s="1"/>
      <c r="H1" s="1"/>
      <c r="I1" s="1"/>
    </row>
    <row r="2" spans="1:9" ht="85.5" customHeight="1" thickBot="1" x14ac:dyDescent="0.4">
      <c r="B2" s="96" t="s">
        <v>61</v>
      </c>
      <c r="C2" s="97"/>
      <c r="D2" s="97"/>
      <c r="E2" s="97"/>
      <c r="F2" s="97"/>
      <c r="G2" s="97"/>
      <c r="H2" s="97"/>
      <c r="I2" s="99"/>
    </row>
    <row r="3" spans="1:9" ht="9.75" customHeight="1" x14ac:dyDescent="0.35">
      <c r="B3" s="2"/>
      <c r="C3" s="3"/>
      <c r="D3" s="3"/>
      <c r="E3" s="3"/>
      <c r="F3" s="3"/>
      <c r="G3" s="3"/>
      <c r="H3" s="3"/>
      <c r="I3" s="4"/>
    </row>
    <row r="4" spans="1:9" ht="23.75" customHeight="1" x14ac:dyDescent="0.35">
      <c r="B4" s="5"/>
      <c r="C4" s="100" t="s">
        <v>0</v>
      </c>
      <c r="D4" s="100"/>
      <c r="E4" s="95">
        <f>'BPU LOT 1 BONS DE COMMANDE'!D4</f>
        <v>0</v>
      </c>
      <c r="F4" s="95"/>
      <c r="G4" s="95"/>
      <c r="H4" s="45"/>
      <c r="I4" s="6"/>
    </row>
    <row r="5" spans="1:9" s="7" customFormat="1" ht="6" customHeight="1" thickBot="1" x14ac:dyDescent="0.4">
      <c r="B5" s="8"/>
      <c r="C5" s="9"/>
      <c r="D5" s="9"/>
      <c r="E5" s="9"/>
      <c r="F5" s="9"/>
      <c r="G5" s="10"/>
      <c r="H5" s="10"/>
      <c r="I5" s="6"/>
    </row>
    <row r="6" spans="1:9" s="7" customFormat="1" ht="21.75" customHeight="1" x14ac:dyDescent="0.6">
      <c r="A6" s="62"/>
      <c r="B6" s="62"/>
      <c r="C6" s="63" t="s">
        <v>8</v>
      </c>
      <c r="D6" s="64"/>
      <c r="E6" s="135" t="s">
        <v>25</v>
      </c>
      <c r="F6" s="135"/>
      <c r="G6" s="135"/>
      <c r="H6" s="135"/>
      <c r="I6" s="136"/>
    </row>
    <row r="7" spans="1:9" s="7" customFormat="1" ht="22.5" customHeight="1" x14ac:dyDescent="0.35">
      <c r="A7" s="8"/>
      <c r="B7" s="8"/>
      <c r="C7" s="137" t="s">
        <v>34</v>
      </c>
      <c r="D7" s="137"/>
      <c r="E7" s="137"/>
      <c r="F7" s="137"/>
      <c r="G7" s="137"/>
      <c r="H7" s="60"/>
      <c r="I7" s="6"/>
    </row>
    <row r="8" spans="1:9" ht="30" customHeight="1" x14ac:dyDescent="0.35">
      <c r="A8" s="5"/>
      <c r="B8" s="5"/>
      <c r="C8" s="1"/>
      <c r="D8" s="1"/>
      <c r="E8" s="1"/>
      <c r="F8" s="1"/>
      <c r="G8" s="12"/>
      <c r="H8" s="12"/>
      <c r="I8" s="13"/>
    </row>
    <row r="9" spans="1:9" x14ac:dyDescent="0.35">
      <c r="A9" s="5"/>
      <c r="B9" s="1"/>
      <c r="C9" s="1"/>
      <c r="D9" s="1"/>
      <c r="E9" s="1"/>
      <c r="F9" s="1"/>
      <c r="G9" s="1"/>
      <c r="H9" s="1"/>
      <c r="I9" s="15"/>
    </row>
    <row r="10" spans="1:9" ht="20.25" customHeight="1" x14ac:dyDescent="0.35">
      <c r="A10" s="5"/>
      <c r="B10" s="5"/>
      <c r="C10" s="29" t="s">
        <v>1</v>
      </c>
      <c r="D10" s="30"/>
      <c r="E10" s="30"/>
      <c r="F10" s="30"/>
      <c r="G10" s="30"/>
      <c r="H10" s="30"/>
      <c r="I10" s="13"/>
    </row>
    <row r="11" spans="1:9" ht="81.5" customHeight="1" x14ac:dyDescent="0.35">
      <c r="A11" s="5"/>
      <c r="B11" s="5"/>
      <c r="C11" s="133" t="s">
        <v>2</v>
      </c>
      <c r="D11" s="134"/>
      <c r="E11" s="14" t="s">
        <v>3</v>
      </c>
      <c r="F11" s="14" t="s">
        <v>39</v>
      </c>
      <c r="G11" s="14" t="s">
        <v>12</v>
      </c>
      <c r="H11" s="14" t="s">
        <v>23</v>
      </c>
      <c r="I11" s="15"/>
    </row>
    <row r="12" spans="1:9" ht="38" customHeight="1" x14ac:dyDescent="0.35">
      <c r="A12" s="5"/>
      <c r="B12" s="5"/>
      <c r="C12" s="39">
        <v>1</v>
      </c>
      <c r="D12" s="84" t="str">
        <f>'BPU LOT 1 BONS DE COMMANDE'!C12</f>
        <v>Chef de Projet Métier Senior</v>
      </c>
      <c r="E12" s="40">
        <f>'BPU LOT 1 BONS DE COMMANDE'!F12</f>
        <v>0</v>
      </c>
      <c r="F12" s="42">
        <v>600</v>
      </c>
      <c r="G12" s="41">
        <f>E12*F12</f>
        <v>0</v>
      </c>
      <c r="H12" s="41">
        <f>G12*1.2</f>
        <v>0</v>
      </c>
      <c r="I12" s="78"/>
    </row>
    <row r="13" spans="1:9" ht="38" customHeight="1" x14ac:dyDescent="0.35">
      <c r="A13" s="5"/>
      <c r="B13" s="5"/>
      <c r="C13" s="39">
        <v>2</v>
      </c>
      <c r="D13" s="84" t="str">
        <f>'BPU LOT 1 BONS DE COMMANDE'!C13</f>
        <v>Assistant à Maîtrise d’ouvrage Métier senior</v>
      </c>
      <c r="E13" s="40">
        <f>'BPU LOT 1 BONS DE COMMANDE'!F13</f>
        <v>0</v>
      </c>
      <c r="F13" s="42">
        <v>600</v>
      </c>
      <c r="G13" s="41">
        <f>E13*F13</f>
        <v>0</v>
      </c>
      <c r="H13" s="41">
        <f>G13*1.2</f>
        <v>0</v>
      </c>
      <c r="I13" s="78"/>
    </row>
    <row r="14" spans="1:9" ht="38" customHeight="1" x14ac:dyDescent="0.35">
      <c r="A14" s="5"/>
      <c r="B14" s="5"/>
      <c r="C14" s="39">
        <v>3</v>
      </c>
      <c r="D14" s="84" t="str">
        <f>'BPU LOT 1 BONS DE COMMANDE'!C14</f>
        <v>Assistant à Maîtrise d’ouvrage Métier confirmé</v>
      </c>
      <c r="E14" s="40">
        <f>'BPU LOT 1 BONS DE COMMANDE'!F14</f>
        <v>0</v>
      </c>
      <c r="F14" s="42">
        <v>600</v>
      </c>
      <c r="G14" s="41">
        <f>E14*F14</f>
        <v>0</v>
      </c>
      <c r="H14" s="41">
        <f>G14*1.2</f>
        <v>0</v>
      </c>
      <c r="I14" s="78"/>
    </row>
    <row r="15" spans="1:9" ht="38" customHeight="1" x14ac:dyDescent="0.35">
      <c r="A15" s="5"/>
      <c r="B15" s="5"/>
      <c r="C15" s="39">
        <v>4</v>
      </c>
      <c r="D15" s="84" t="str">
        <f>'BPU LOT 1 BONS DE COMMANDE'!C15</f>
        <v>Assistant à Maîtrise d’ouvrage Métier junior ou Appui recette</v>
      </c>
      <c r="E15" s="40">
        <f>'BPU LOT 1 BONS DE COMMANDE'!F15</f>
        <v>0</v>
      </c>
      <c r="F15" s="42">
        <v>600</v>
      </c>
      <c r="G15" s="41">
        <f>E15*F15</f>
        <v>0</v>
      </c>
      <c r="H15" s="41">
        <f>G15*1.2</f>
        <v>0</v>
      </c>
      <c r="I15" s="78"/>
    </row>
    <row r="16" spans="1:9" ht="24.75" customHeight="1" x14ac:dyDescent="0.35">
      <c r="A16" s="5"/>
      <c r="B16" s="5"/>
      <c r="C16" s="132" t="s">
        <v>9</v>
      </c>
      <c r="D16" s="132"/>
      <c r="E16" s="132"/>
      <c r="F16" s="132"/>
      <c r="G16" s="22">
        <f>SUM(G12:G15)</f>
        <v>0</v>
      </c>
      <c r="H16" s="22">
        <f>SUM(H12:H15)</f>
        <v>0</v>
      </c>
      <c r="I16" s="15"/>
    </row>
    <row r="17" spans="1:9" ht="24.75" customHeight="1" x14ac:dyDescent="0.35">
      <c r="A17" s="5"/>
      <c r="B17" s="5"/>
      <c r="C17" s="66"/>
      <c r="D17" s="66"/>
      <c r="E17" s="66"/>
      <c r="F17" s="66"/>
      <c r="G17" s="79"/>
      <c r="H17" s="66"/>
      <c r="I17" s="15"/>
    </row>
    <row r="18" spans="1:9" ht="26.5" customHeight="1" thickBot="1" x14ac:dyDescent="0.4">
      <c r="A18" s="5"/>
      <c r="B18" s="5"/>
      <c r="C18" s="16"/>
      <c r="D18" s="16"/>
      <c r="E18" s="16"/>
      <c r="F18" s="16"/>
      <c r="G18" s="80"/>
      <c r="H18" s="16"/>
      <c r="I18" s="15"/>
    </row>
    <row r="19" spans="1:9" ht="26.5" customHeight="1" x14ac:dyDescent="0.35">
      <c r="A19" s="5"/>
      <c r="B19" s="128" t="s">
        <v>27</v>
      </c>
      <c r="C19" s="129"/>
      <c r="D19" s="129"/>
      <c r="E19" s="129"/>
      <c r="F19" s="141" t="s">
        <v>28</v>
      </c>
      <c r="I19" s="15"/>
    </row>
    <row r="20" spans="1:9" ht="26.5" customHeight="1" x14ac:dyDescent="0.35">
      <c r="A20" s="5"/>
      <c r="B20" s="130"/>
      <c r="C20" s="131"/>
      <c r="D20" s="131"/>
      <c r="E20" s="131"/>
      <c r="F20" s="142"/>
      <c r="I20" s="15"/>
    </row>
    <row r="21" spans="1:9" ht="26.5" customHeight="1" thickBot="1" x14ac:dyDescent="0.4">
      <c r="A21" s="5"/>
      <c r="B21" s="50">
        <v>1</v>
      </c>
      <c r="C21" s="88" t="s">
        <v>55</v>
      </c>
      <c r="D21" s="89"/>
      <c r="E21" s="90"/>
      <c r="F21" s="91">
        <f>'BPU LOT 1 BONS DE COMMANDE'!F20</f>
        <v>0</v>
      </c>
      <c r="I21" s="71"/>
    </row>
    <row r="22" spans="1:9" ht="26.5" customHeight="1" thickBot="1" x14ac:dyDescent="0.4">
      <c r="A22" s="5"/>
      <c r="B22" s="50">
        <v>2</v>
      </c>
      <c r="C22" s="88" t="s">
        <v>56</v>
      </c>
      <c r="D22" s="89"/>
      <c r="E22" s="90"/>
      <c r="F22" s="91">
        <f>'BPU LOT 1 BONS DE COMMANDE'!F21</f>
        <v>0</v>
      </c>
      <c r="G22" s="16"/>
      <c r="H22" s="138" t="s">
        <v>41</v>
      </c>
      <c r="I22" s="139"/>
    </row>
    <row r="23" spans="1:9" ht="26.5" customHeight="1" thickBot="1" x14ac:dyDescent="0.4">
      <c r="A23" s="5"/>
      <c r="B23" s="51">
        <v>3</v>
      </c>
      <c r="C23" s="58" t="s">
        <v>57</v>
      </c>
      <c r="D23" s="52"/>
      <c r="E23" s="53"/>
      <c r="F23" s="91">
        <f>'BPU LOT 1 BONS DE COMMANDE'!F22</f>
        <v>0</v>
      </c>
      <c r="G23" s="16"/>
      <c r="H23" s="67" t="e">
        <f>SUM(E12:E15)*600*(1-F24/100)</f>
        <v>#DIV/0!</v>
      </c>
      <c r="I23" s="65" t="s">
        <v>42</v>
      </c>
    </row>
    <row r="24" spans="1:9" ht="26.5" customHeight="1" thickBot="1" x14ac:dyDescent="0.4">
      <c r="A24" s="5"/>
      <c r="B24" s="115" t="s">
        <v>44</v>
      </c>
      <c r="C24" s="116"/>
      <c r="D24" s="116"/>
      <c r="E24" s="117"/>
      <c r="F24" s="91" t="e">
        <f>'BPU LOT 1 BONS DE COMMANDE'!F23</f>
        <v>#DIV/0!</v>
      </c>
      <c r="G24" s="16"/>
      <c r="H24" s="67" t="e">
        <f>H23*1.2</f>
        <v>#DIV/0!</v>
      </c>
      <c r="I24" s="65" t="s">
        <v>43</v>
      </c>
    </row>
    <row r="25" spans="1:9" ht="26.5" customHeight="1" thickBot="1" x14ac:dyDescent="0.4">
      <c r="A25" s="19"/>
      <c r="B25" s="72"/>
      <c r="C25" s="140"/>
      <c r="D25" s="140"/>
      <c r="E25" s="140"/>
      <c r="F25" s="140"/>
      <c r="G25" s="92"/>
      <c r="H25" s="72"/>
      <c r="I25" s="73"/>
    </row>
    <row r="26" spans="1:9" ht="26.5" customHeight="1" x14ac:dyDescent="0.35">
      <c r="A26" s="5"/>
      <c r="B26" s="105"/>
      <c r="C26" s="105"/>
      <c r="D26" s="105"/>
      <c r="E26" s="105"/>
      <c r="F26" s="105"/>
      <c r="G26" s="105"/>
      <c r="H26" s="105"/>
      <c r="I26" s="17"/>
    </row>
    <row r="27" spans="1:9" ht="26.5" customHeight="1" x14ac:dyDescent="0.35">
      <c r="A27" s="5"/>
      <c r="B27" s="105"/>
      <c r="C27" s="105"/>
      <c r="D27" s="105"/>
      <c r="E27" s="105"/>
      <c r="F27" s="105"/>
      <c r="G27" s="105"/>
      <c r="H27" s="105"/>
      <c r="I27" s="17"/>
    </row>
  </sheetData>
  <mergeCells count="12">
    <mergeCell ref="H22:I22"/>
    <mergeCell ref="B24:E24"/>
    <mergeCell ref="C25:F25"/>
    <mergeCell ref="B26:H27"/>
    <mergeCell ref="B19:E20"/>
    <mergeCell ref="F19:F20"/>
    <mergeCell ref="C16:F16"/>
    <mergeCell ref="C11:D11"/>
    <mergeCell ref="B2:I2"/>
    <mergeCell ref="C4:D4"/>
    <mergeCell ref="E6:I6"/>
    <mergeCell ref="C7:G7"/>
  </mergeCells>
  <dataValidations count="1">
    <dataValidation type="whole" allowBlank="1" showInputMessage="1" showErrorMessage="1" sqref="F12:F15" xr:uid="{00000000-0002-0000-0100-000000000000}">
      <formula1>0</formula1>
      <formula2>1000</formula2>
    </dataValidation>
  </dataValidation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6"/>
  <sheetViews>
    <sheetView showGridLines="0" zoomScaleNormal="100" zoomScaleSheetLayoutView="74" workbookViewId="0">
      <selection activeCell="F7" sqref="F7"/>
    </sheetView>
  </sheetViews>
  <sheetFormatPr baseColWidth="10" defaultRowHeight="15.5" x14ac:dyDescent="0.35"/>
  <cols>
    <col min="1" max="2" width="6.58203125" customWidth="1"/>
    <col min="3" max="3" width="39.25" customWidth="1"/>
    <col min="4" max="4" width="11.9140625" customWidth="1"/>
    <col min="5" max="6" width="13.08203125" customWidth="1"/>
    <col min="7" max="7" width="9.75" customWidth="1"/>
    <col min="8" max="8" width="14.6640625" customWidth="1"/>
    <col min="9" max="9" width="14.4140625" customWidth="1"/>
    <col min="10" max="10" width="2.4140625" customWidth="1"/>
    <col min="11" max="11" width="6.58203125" customWidth="1"/>
  </cols>
  <sheetData>
    <row r="1" spans="1:11" ht="16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</row>
    <row r="2" spans="1:11" ht="90" customHeight="1" thickBot="1" x14ac:dyDescent="0.4">
      <c r="A2" s="96" t="s">
        <v>63</v>
      </c>
      <c r="B2" s="97"/>
      <c r="C2" s="97"/>
      <c r="D2" s="97"/>
      <c r="E2" s="97"/>
      <c r="F2" s="97"/>
      <c r="G2" s="97"/>
      <c r="H2" s="97"/>
      <c r="I2" s="97"/>
      <c r="J2" s="99"/>
    </row>
    <row r="3" spans="1:11" ht="21" x14ac:dyDescent="0.5">
      <c r="A3" s="2"/>
      <c r="B3" s="3"/>
      <c r="C3" s="3"/>
      <c r="D3" s="54" t="s">
        <v>15</v>
      </c>
      <c r="E3" s="55"/>
      <c r="F3" s="55"/>
      <c r="G3" s="3"/>
      <c r="H3" s="3"/>
      <c r="I3" s="3"/>
      <c r="J3" s="4"/>
    </row>
    <row r="4" spans="1:11" x14ac:dyDescent="0.35">
      <c r="A4" s="5"/>
      <c r="B4" s="100" t="s">
        <v>0</v>
      </c>
      <c r="C4" s="100"/>
      <c r="D4" s="93"/>
      <c r="E4" s="93"/>
      <c r="F4" s="93"/>
      <c r="G4" s="1"/>
      <c r="H4" s="1"/>
      <c r="I4" s="1"/>
      <c r="J4" s="6"/>
      <c r="K4" s="7"/>
    </row>
    <row r="5" spans="1:11" x14ac:dyDescent="0.35">
      <c r="A5" s="8"/>
      <c r="B5" s="9"/>
      <c r="C5" s="9"/>
      <c r="D5" s="9"/>
      <c r="E5" s="9"/>
      <c r="F5" s="9"/>
      <c r="G5" s="1"/>
      <c r="H5" s="1"/>
      <c r="I5" s="1"/>
      <c r="J5" s="6"/>
      <c r="K5" s="7"/>
    </row>
    <row r="6" spans="1:11" ht="15.5" customHeight="1" x14ac:dyDescent="0.35">
      <c r="A6" s="8"/>
      <c r="B6" s="11" t="s">
        <v>16</v>
      </c>
      <c r="C6" s="11"/>
      <c r="D6" s="11"/>
      <c r="E6" s="11"/>
      <c r="F6" s="36"/>
      <c r="G6" s="36"/>
      <c r="H6" s="36"/>
      <c r="I6" s="36"/>
      <c r="J6" s="6"/>
      <c r="K6" s="7"/>
    </row>
    <row r="7" spans="1:11" ht="15.5" customHeight="1" x14ac:dyDescent="0.35">
      <c r="A7" s="8"/>
      <c r="B7" s="49" t="s">
        <v>17</v>
      </c>
      <c r="C7" s="49"/>
      <c r="D7" s="49"/>
      <c r="E7" s="47"/>
      <c r="F7" s="36"/>
      <c r="G7" s="36"/>
      <c r="H7" s="36"/>
      <c r="I7" s="36"/>
      <c r="J7" s="6"/>
      <c r="K7" s="7"/>
    </row>
    <row r="8" spans="1:11" x14ac:dyDescent="0.35">
      <c r="A8" s="5"/>
      <c r="B8" s="1"/>
      <c r="C8" s="1"/>
      <c r="D8" s="1"/>
      <c r="E8" s="1"/>
      <c r="F8" s="1"/>
      <c r="G8" s="1"/>
      <c r="H8" s="12"/>
      <c r="I8" s="12"/>
      <c r="J8" s="13"/>
      <c r="K8" s="7"/>
    </row>
    <row r="9" spans="1:11" x14ac:dyDescent="0.35">
      <c r="A9" s="5"/>
      <c r="B9" s="32" t="s">
        <v>1</v>
      </c>
      <c r="C9" s="33"/>
      <c r="D9" s="33"/>
      <c r="E9" s="33"/>
      <c r="F9" s="33"/>
      <c r="G9" s="33"/>
      <c r="H9" s="33"/>
      <c r="I9" s="33"/>
      <c r="J9" s="13"/>
      <c r="K9" s="7"/>
    </row>
    <row r="10" spans="1:11" x14ac:dyDescent="0.35">
      <c r="A10" s="5"/>
      <c r="B10" s="1"/>
      <c r="C10" s="1"/>
      <c r="D10" s="1"/>
      <c r="E10" s="1"/>
      <c r="F10" s="43" t="s">
        <v>26</v>
      </c>
      <c r="G10" s="1"/>
      <c r="H10" s="12"/>
      <c r="I10" s="12"/>
      <c r="J10" s="13"/>
      <c r="K10" s="7"/>
    </row>
    <row r="11" spans="1:11" ht="58" x14ac:dyDescent="0.35">
      <c r="A11" s="5"/>
      <c r="B11" s="101" t="s">
        <v>46</v>
      </c>
      <c r="C11" s="102"/>
      <c r="D11" s="103" t="s">
        <v>18</v>
      </c>
      <c r="E11" s="104"/>
      <c r="F11" s="37" t="s">
        <v>58</v>
      </c>
      <c r="G11" s="37" t="s">
        <v>19</v>
      </c>
      <c r="H11" s="37" t="s">
        <v>20</v>
      </c>
      <c r="I11" s="38" t="s">
        <v>21</v>
      </c>
      <c r="J11" s="15"/>
    </row>
    <row r="12" spans="1:11" ht="65" customHeight="1" x14ac:dyDescent="0.35">
      <c r="A12" s="5"/>
      <c r="B12" s="48">
        <v>1</v>
      </c>
      <c r="C12" s="84" t="s">
        <v>59</v>
      </c>
      <c r="D12" s="143" t="s">
        <v>50</v>
      </c>
      <c r="E12" s="143"/>
      <c r="F12" s="56"/>
      <c r="G12" s="81">
        <v>0.2</v>
      </c>
      <c r="H12" s="34">
        <f>F12*G12+F12</f>
        <v>0</v>
      </c>
      <c r="I12" s="57"/>
      <c r="J12" s="15"/>
    </row>
    <row r="13" spans="1:11" ht="39" customHeight="1" x14ac:dyDescent="0.35">
      <c r="A13" s="5"/>
      <c r="B13" s="48">
        <v>2</v>
      </c>
      <c r="C13" s="84" t="s">
        <v>47</v>
      </c>
      <c r="D13" s="143" t="s">
        <v>54</v>
      </c>
      <c r="E13" s="143"/>
      <c r="F13" s="56"/>
      <c r="G13" s="81">
        <v>0.2</v>
      </c>
      <c r="H13" s="34">
        <f>F13*G13+F13</f>
        <v>0</v>
      </c>
      <c r="I13" s="57"/>
      <c r="J13" s="15"/>
    </row>
    <row r="14" spans="1:11" ht="26" customHeight="1" x14ac:dyDescent="0.35">
      <c r="A14" s="5"/>
      <c r="B14" s="74">
        <v>3</v>
      </c>
      <c r="C14" s="84" t="s">
        <v>48</v>
      </c>
      <c r="D14" s="143" t="s">
        <v>52</v>
      </c>
      <c r="E14" s="143"/>
      <c r="F14" s="56"/>
      <c r="G14" s="81">
        <v>0.2</v>
      </c>
      <c r="H14" s="34">
        <f>F14*G14+F14</f>
        <v>0</v>
      </c>
      <c r="I14" s="57"/>
      <c r="J14" s="15"/>
    </row>
    <row r="15" spans="1:11" ht="45.5" customHeight="1" x14ac:dyDescent="0.35">
      <c r="A15" s="5"/>
      <c r="B15" s="48">
        <v>4</v>
      </c>
      <c r="C15" s="85" t="s">
        <v>49</v>
      </c>
      <c r="D15" s="143" t="s">
        <v>53</v>
      </c>
      <c r="E15" s="143"/>
      <c r="F15" s="56"/>
      <c r="G15" s="81">
        <v>0.2</v>
      </c>
      <c r="H15" s="34">
        <f>F15*G15+F15</f>
        <v>0</v>
      </c>
      <c r="I15" s="57"/>
      <c r="J15" s="15"/>
    </row>
    <row r="16" spans="1:11" ht="35.5" customHeight="1" x14ac:dyDescent="0.35">
      <c r="A16" s="5"/>
      <c r="B16" s="16"/>
      <c r="C16" s="16"/>
      <c r="D16" s="16"/>
      <c r="E16" s="16"/>
      <c r="F16" s="16"/>
      <c r="G16" s="16"/>
      <c r="H16" s="16"/>
      <c r="I16" s="16"/>
      <c r="J16" s="15"/>
    </row>
    <row r="17" spans="1:10" x14ac:dyDescent="0.35">
      <c r="A17" s="5"/>
      <c r="B17" s="17"/>
      <c r="C17" s="17"/>
      <c r="D17" s="17"/>
      <c r="E17" s="17"/>
      <c r="F17" s="17"/>
      <c r="G17" s="17"/>
      <c r="H17" s="17"/>
      <c r="I17" s="17"/>
      <c r="J17" s="15"/>
    </row>
    <row r="18" spans="1:10" ht="15.5" customHeight="1" x14ac:dyDescent="0.35">
      <c r="A18" s="5"/>
      <c r="B18" s="125" t="s">
        <v>22</v>
      </c>
      <c r="C18" s="125"/>
      <c r="D18" s="125"/>
      <c r="E18" s="125"/>
      <c r="F18" s="125"/>
      <c r="G18" s="125"/>
      <c r="H18" s="125"/>
      <c r="I18" s="125"/>
      <c r="J18" s="15"/>
    </row>
    <row r="19" spans="1:10" x14ac:dyDescent="0.35">
      <c r="A19" s="5"/>
      <c r="B19" s="125"/>
      <c r="C19" s="125"/>
      <c r="D19" s="125"/>
      <c r="E19" s="125"/>
      <c r="F19" s="125"/>
      <c r="G19" s="125"/>
      <c r="H19" s="125"/>
      <c r="I19" s="125"/>
      <c r="J19" s="15"/>
    </row>
    <row r="20" spans="1:10" x14ac:dyDescent="0.35">
      <c r="A20" s="5"/>
      <c r="B20" s="35"/>
      <c r="C20" s="35"/>
      <c r="D20" s="35"/>
      <c r="E20" s="35"/>
      <c r="F20" s="35"/>
      <c r="G20" s="35"/>
      <c r="H20" s="35"/>
      <c r="I20" s="35"/>
      <c r="J20" s="15"/>
    </row>
    <row r="21" spans="1:10" x14ac:dyDescent="0.35">
      <c r="A21" s="5"/>
      <c r="B21" s="35"/>
      <c r="C21" s="35"/>
      <c r="D21" s="35"/>
      <c r="E21" s="35"/>
      <c r="F21" s="35"/>
      <c r="G21" s="35"/>
      <c r="H21" s="35"/>
      <c r="I21" s="35"/>
      <c r="J21" s="15"/>
    </row>
    <row r="22" spans="1:10" x14ac:dyDescent="0.35">
      <c r="A22" s="5"/>
      <c r="B22" s="17"/>
      <c r="C22" s="18"/>
      <c r="D22" s="126" t="s">
        <v>4</v>
      </c>
      <c r="E22" s="126"/>
      <c r="F22" s="126"/>
      <c r="G22" s="126"/>
      <c r="H22" s="126"/>
      <c r="I22" s="127"/>
      <c r="J22" s="15"/>
    </row>
    <row r="23" spans="1:10" x14ac:dyDescent="0.35">
      <c r="A23" s="5"/>
      <c r="B23" s="120" t="s">
        <v>5</v>
      </c>
      <c r="C23" s="121"/>
      <c r="D23" s="144"/>
      <c r="E23" s="145"/>
      <c r="F23" s="124"/>
      <c r="G23" s="124"/>
      <c r="H23" s="124"/>
      <c r="I23" s="124"/>
      <c r="J23" s="15"/>
    </row>
    <row r="24" spans="1:10" x14ac:dyDescent="0.35">
      <c r="A24" s="5"/>
      <c r="B24" s="120" t="s">
        <v>6</v>
      </c>
      <c r="C24" s="121"/>
      <c r="D24" s="144"/>
      <c r="E24" s="145"/>
      <c r="F24" s="124"/>
      <c r="G24" s="124"/>
      <c r="H24" s="124"/>
      <c r="I24" s="124"/>
      <c r="J24" s="15"/>
    </row>
    <row r="25" spans="1:10" x14ac:dyDescent="0.35">
      <c r="A25" s="5"/>
      <c r="B25" s="120" t="s">
        <v>7</v>
      </c>
      <c r="C25" s="121"/>
      <c r="D25" s="144"/>
      <c r="E25" s="145"/>
      <c r="F25" s="124"/>
      <c r="G25" s="124"/>
      <c r="H25" s="124"/>
      <c r="I25" s="124"/>
      <c r="J25" s="15"/>
    </row>
    <row r="26" spans="1:10" ht="16" thickBot="1" x14ac:dyDescent="0.4">
      <c r="A26" s="19"/>
      <c r="B26" s="20"/>
      <c r="C26" s="20"/>
      <c r="D26" s="20"/>
      <c r="E26" s="20"/>
      <c r="F26" s="20"/>
      <c r="G26" s="20"/>
      <c r="H26" s="20"/>
      <c r="I26" s="20"/>
      <c r="J26" s="21"/>
    </row>
  </sheetData>
  <mergeCells count="20">
    <mergeCell ref="D14:E14"/>
    <mergeCell ref="B24:C24"/>
    <mergeCell ref="D24:E24"/>
    <mergeCell ref="F24:I24"/>
    <mergeCell ref="B25:C25"/>
    <mergeCell ref="D25:E25"/>
    <mergeCell ref="F25:I25"/>
    <mergeCell ref="B18:I19"/>
    <mergeCell ref="D15:E15"/>
    <mergeCell ref="D22:E22"/>
    <mergeCell ref="F22:I22"/>
    <mergeCell ref="B23:C23"/>
    <mergeCell ref="D23:E23"/>
    <mergeCell ref="F23:I23"/>
    <mergeCell ref="D12:E12"/>
    <mergeCell ref="D13:E13"/>
    <mergeCell ref="D11:E11"/>
    <mergeCell ref="A2:J2"/>
    <mergeCell ref="B4:C4"/>
    <mergeCell ref="B11:C11"/>
  </mergeCells>
  <pageMargins left="0.7" right="0.7" top="0.75" bottom="0.75" header="0.3" footer="0.3"/>
  <pageSetup paperSize="9" scale="81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I25"/>
  <sheetViews>
    <sheetView showGridLines="0" tabSelected="1" zoomScale="70" zoomScaleNormal="70" workbookViewId="0">
      <selection activeCell="B2" sqref="B2:I2"/>
    </sheetView>
  </sheetViews>
  <sheetFormatPr baseColWidth="10" defaultRowHeight="15.5" x14ac:dyDescent="0.35"/>
  <cols>
    <col min="1" max="2" width="2.5" customWidth="1"/>
    <col min="3" max="3" width="3.4140625" customWidth="1"/>
    <col min="4" max="4" width="39.58203125" customWidth="1"/>
    <col min="5" max="5" width="18.58203125" customWidth="1"/>
    <col min="6" max="6" width="19.6640625" customWidth="1"/>
    <col min="7" max="7" width="19.75" customWidth="1"/>
    <col min="8" max="8" width="19.5" customWidth="1"/>
    <col min="9" max="9" width="17.33203125" customWidth="1"/>
  </cols>
  <sheetData>
    <row r="1" spans="1:9" ht="5.75" customHeight="1" thickBot="1" x14ac:dyDescent="0.4">
      <c r="B1" s="1"/>
      <c r="C1" s="1"/>
      <c r="D1" s="1"/>
      <c r="E1" s="1"/>
      <c r="F1" s="1"/>
      <c r="G1" s="1"/>
      <c r="H1" s="1"/>
      <c r="I1" s="1"/>
    </row>
    <row r="2" spans="1:9" ht="90" customHeight="1" thickBot="1" x14ac:dyDescent="0.4">
      <c r="B2" s="96" t="s">
        <v>64</v>
      </c>
      <c r="C2" s="97"/>
      <c r="D2" s="97"/>
      <c r="E2" s="97"/>
      <c r="F2" s="97"/>
      <c r="G2" s="97"/>
      <c r="H2" s="97"/>
      <c r="I2" s="99"/>
    </row>
    <row r="3" spans="1:9" ht="9.75" customHeight="1" x14ac:dyDescent="0.35">
      <c r="B3" s="2"/>
      <c r="C3" s="3"/>
      <c r="D3" s="3"/>
      <c r="E3" s="3"/>
      <c r="F3" s="3"/>
      <c r="G3" s="3"/>
      <c r="H3" s="3"/>
      <c r="I3" s="4"/>
    </row>
    <row r="4" spans="1:9" ht="23.75" customHeight="1" x14ac:dyDescent="0.35">
      <c r="B4" s="5"/>
      <c r="C4" s="100" t="s">
        <v>0</v>
      </c>
      <c r="D4" s="100"/>
      <c r="E4" s="147">
        <f>'BPU LOT 1 MARCHES SUBSEQUENTS'!D4:I4</f>
        <v>0</v>
      </c>
      <c r="F4" s="147"/>
      <c r="G4" s="147"/>
      <c r="H4" s="28"/>
      <c r="I4" s="6"/>
    </row>
    <row r="5" spans="1:9" s="7" customFormat="1" ht="6" customHeight="1" thickBot="1" x14ac:dyDescent="0.4">
      <c r="B5" s="8"/>
      <c r="C5" s="9"/>
      <c r="D5" s="9"/>
      <c r="E5" s="9"/>
      <c r="F5" s="9"/>
      <c r="G5" s="10"/>
      <c r="H5" s="10"/>
      <c r="I5" s="6"/>
    </row>
    <row r="6" spans="1:9" s="7" customFormat="1" ht="21.75" customHeight="1" x14ac:dyDescent="0.55000000000000004">
      <c r="A6" s="62"/>
      <c r="B6" s="62"/>
      <c r="C6" s="63" t="s">
        <v>8</v>
      </c>
      <c r="D6" s="64"/>
      <c r="E6" s="148" t="s">
        <v>25</v>
      </c>
      <c r="F6" s="148"/>
      <c r="G6" s="148"/>
      <c r="H6" s="148"/>
      <c r="I6" s="149"/>
    </row>
    <row r="7" spans="1:9" s="7" customFormat="1" ht="22.5" customHeight="1" x14ac:dyDescent="0.35">
      <c r="A7" s="8"/>
      <c r="B7" s="8"/>
      <c r="C7" s="137" t="s">
        <v>33</v>
      </c>
      <c r="D7" s="137"/>
      <c r="E7" s="137"/>
      <c r="F7" s="137"/>
      <c r="G7" s="137"/>
      <c r="H7" s="60"/>
      <c r="I7" s="6"/>
    </row>
    <row r="8" spans="1:9" s="7" customFormat="1" ht="22.5" customHeight="1" x14ac:dyDescent="0.35">
      <c r="A8" s="8"/>
      <c r="B8" s="8"/>
      <c r="C8" s="60"/>
      <c r="D8" s="60"/>
      <c r="E8" s="60"/>
      <c r="F8" s="60"/>
      <c r="G8" s="60"/>
      <c r="H8" s="60"/>
      <c r="I8" s="6"/>
    </row>
    <row r="9" spans="1:9" ht="10.5" customHeight="1" x14ac:dyDescent="0.35">
      <c r="A9" s="5"/>
      <c r="B9" s="5"/>
      <c r="C9" s="1"/>
      <c r="D9" s="1"/>
      <c r="E9" s="1"/>
      <c r="F9" s="1"/>
      <c r="G9" s="12"/>
      <c r="H9" s="12"/>
      <c r="I9" s="13"/>
    </row>
    <row r="10" spans="1:9" x14ac:dyDescent="0.35">
      <c r="A10" s="5"/>
      <c r="B10" s="1"/>
      <c r="C10" s="1"/>
      <c r="D10" s="1"/>
      <c r="E10" s="1"/>
      <c r="F10" s="1"/>
      <c r="G10" s="1"/>
      <c r="H10" s="1"/>
      <c r="I10" s="15"/>
    </row>
    <row r="11" spans="1:9" ht="20.25" customHeight="1" x14ac:dyDescent="0.35">
      <c r="A11" s="5"/>
      <c r="B11" s="5"/>
      <c r="C11" s="29" t="s">
        <v>1</v>
      </c>
      <c r="D11" s="30"/>
      <c r="E11" s="30"/>
      <c r="F11" s="30"/>
      <c r="G11" s="30"/>
      <c r="H11" s="30"/>
      <c r="I11" s="13"/>
    </row>
    <row r="12" spans="1:9" ht="81.5" customHeight="1" x14ac:dyDescent="0.35">
      <c r="A12" s="5"/>
      <c r="B12" s="5"/>
      <c r="C12" s="133" t="s">
        <v>2</v>
      </c>
      <c r="D12" s="134"/>
      <c r="E12" s="14" t="s">
        <v>3</v>
      </c>
      <c r="F12" s="14" t="s">
        <v>39</v>
      </c>
      <c r="G12" s="14" t="s">
        <v>12</v>
      </c>
      <c r="H12" s="14" t="s">
        <v>23</v>
      </c>
      <c r="I12" s="15"/>
    </row>
    <row r="13" spans="1:9" ht="38" customHeight="1" x14ac:dyDescent="0.35">
      <c r="A13" s="5"/>
      <c r="B13" s="5"/>
      <c r="C13" s="74">
        <v>1</v>
      </c>
      <c r="D13" s="83" t="str">
        <f>'BPU LOT 1 MARCHES SUBSEQUENTS'!C12</f>
        <v>Chef de Projet Métier Senior</v>
      </c>
      <c r="E13" s="40">
        <f>'BPU LOT 1 MARCHES SUBSEQUENTS'!F12</f>
        <v>0</v>
      </c>
      <c r="F13" s="42">
        <v>600</v>
      </c>
      <c r="G13" s="41">
        <f>E13*F13</f>
        <v>0</v>
      </c>
      <c r="H13" s="41">
        <f>G13*1.2</f>
        <v>0</v>
      </c>
      <c r="I13" s="15"/>
    </row>
    <row r="14" spans="1:9" ht="38" customHeight="1" x14ac:dyDescent="0.35">
      <c r="A14" s="5"/>
      <c r="B14" s="5"/>
      <c r="C14" s="74">
        <v>2</v>
      </c>
      <c r="D14" s="83" t="str">
        <f>'BPU LOT 1 MARCHES SUBSEQUENTS'!C13</f>
        <v>Assistant à Maîtrise d’ouvrage Métier senior</v>
      </c>
      <c r="E14" s="40">
        <f>'BPU LOT 1 MARCHES SUBSEQUENTS'!F13</f>
        <v>0</v>
      </c>
      <c r="F14" s="42">
        <v>600</v>
      </c>
      <c r="G14" s="41">
        <f>E14*F14</f>
        <v>0</v>
      </c>
      <c r="H14" s="41">
        <f>G14*1.2</f>
        <v>0</v>
      </c>
      <c r="I14" s="15"/>
    </row>
    <row r="15" spans="1:9" ht="38" customHeight="1" x14ac:dyDescent="0.35">
      <c r="A15" s="5"/>
      <c r="B15" s="5"/>
      <c r="C15" s="74">
        <v>3</v>
      </c>
      <c r="D15" s="83" t="str">
        <f>'BPU LOT 1 MARCHES SUBSEQUENTS'!C14</f>
        <v>Assistant à Maîtrise d’ouvrage Métier confirmé</v>
      </c>
      <c r="E15" s="40">
        <f>'BPU LOT 1 MARCHES SUBSEQUENTS'!F14</f>
        <v>0</v>
      </c>
      <c r="F15" s="42">
        <v>600</v>
      </c>
      <c r="G15" s="41">
        <f>E15*F15</f>
        <v>0</v>
      </c>
      <c r="H15" s="41">
        <f>G15*1.2</f>
        <v>0</v>
      </c>
      <c r="I15" s="15"/>
    </row>
    <row r="16" spans="1:9" ht="38" customHeight="1" x14ac:dyDescent="0.35">
      <c r="A16" s="5"/>
      <c r="B16" s="5"/>
      <c r="C16" s="74">
        <v>4</v>
      </c>
      <c r="D16" s="83" t="str">
        <f>'BPU LOT 1 MARCHES SUBSEQUENTS'!C15</f>
        <v>Assistant à Maîtrise d’ouvrage Métier junior ou Appui recette</v>
      </c>
      <c r="E16" s="40">
        <f>'BPU LOT 1 MARCHES SUBSEQUENTS'!F15</f>
        <v>0</v>
      </c>
      <c r="F16" s="42">
        <v>600</v>
      </c>
      <c r="G16" s="41">
        <f>E16*F16</f>
        <v>0</v>
      </c>
      <c r="H16" s="41">
        <f>G16*1.2</f>
        <v>0</v>
      </c>
      <c r="I16" s="15"/>
    </row>
    <row r="17" spans="1:9" ht="24.75" customHeight="1" x14ac:dyDescent="0.35">
      <c r="A17" s="5"/>
      <c r="B17" s="5"/>
      <c r="C17" s="132" t="s">
        <v>9</v>
      </c>
      <c r="D17" s="132"/>
      <c r="E17" s="132"/>
      <c r="F17" s="132"/>
      <c r="G17" s="22">
        <f>SUM(G13:G16)</f>
        <v>0</v>
      </c>
      <c r="H17" s="22">
        <f>SUM(H13:H16)</f>
        <v>0</v>
      </c>
      <c r="I17" s="15"/>
    </row>
    <row r="18" spans="1:9" ht="11.25" customHeight="1" x14ac:dyDescent="0.35">
      <c r="A18" s="5"/>
      <c r="B18" s="5"/>
      <c r="C18" s="16"/>
      <c r="D18" s="16"/>
      <c r="E18" s="16"/>
      <c r="F18" s="16"/>
      <c r="G18" s="16"/>
      <c r="H18" s="16"/>
      <c r="I18" s="15"/>
    </row>
    <row r="19" spans="1:9" ht="7.5" customHeight="1" x14ac:dyDescent="0.35">
      <c r="A19" s="5"/>
      <c r="B19" s="5"/>
      <c r="C19" s="16"/>
      <c r="D19" s="16"/>
      <c r="E19" s="16"/>
      <c r="F19" s="16"/>
      <c r="G19" s="16"/>
      <c r="H19" s="16"/>
      <c r="I19" s="15"/>
    </row>
    <row r="20" spans="1:9" ht="8.25" customHeight="1" x14ac:dyDescent="0.35">
      <c r="A20" s="5"/>
      <c r="B20" s="5"/>
      <c r="C20" s="17"/>
      <c r="D20" s="17"/>
      <c r="E20" s="17"/>
      <c r="F20" s="17"/>
      <c r="G20" s="23"/>
      <c r="H20" s="23"/>
      <c r="I20" s="15"/>
    </row>
    <row r="21" spans="1:9" ht="9.65" customHeight="1" x14ac:dyDescent="0.35">
      <c r="A21" s="5"/>
      <c r="B21" s="5"/>
      <c r="C21" s="17"/>
      <c r="D21" s="17"/>
      <c r="E21" s="17"/>
      <c r="F21" s="17"/>
      <c r="G21" s="17"/>
      <c r="H21" s="17"/>
      <c r="I21" s="15"/>
    </row>
    <row r="22" spans="1:9" ht="60.65" customHeight="1" x14ac:dyDescent="0.35">
      <c r="A22" s="5"/>
      <c r="B22" s="5"/>
      <c r="C22" s="146" t="s">
        <v>13</v>
      </c>
      <c r="D22" s="146"/>
      <c r="E22" s="146"/>
      <c r="F22" s="146"/>
      <c r="G22" s="31">
        <f>G17</f>
        <v>0</v>
      </c>
      <c r="H22" s="31">
        <f>H17</f>
        <v>0</v>
      </c>
      <c r="I22" s="15"/>
    </row>
    <row r="23" spans="1:9" ht="8.25" customHeight="1" x14ac:dyDescent="0.35">
      <c r="A23" s="5"/>
      <c r="B23" s="5"/>
      <c r="C23" s="17"/>
      <c r="D23" s="17"/>
      <c r="E23" s="17"/>
      <c r="F23" s="17"/>
      <c r="G23" s="17"/>
      <c r="H23" s="17"/>
      <c r="I23" s="15"/>
    </row>
    <row r="24" spans="1:9" ht="8.25" customHeight="1" x14ac:dyDescent="0.35">
      <c r="A24" s="5"/>
      <c r="B24" s="5"/>
      <c r="C24" s="17"/>
      <c r="D24" s="17"/>
      <c r="E24" s="17"/>
      <c r="F24" s="17"/>
      <c r="G24" s="17"/>
      <c r="H24" s="17"/>
      <c r="I24" s="15"/>
    </row>
    <row r="25" spans="1:9" ht="5.75" customHeight="1" thickBot="1" x14ac:dyDescent="0.4">
      <c r="A25" s="19"/>
      <c r="B25" s="19"/>
      <c r="C25" s="20"/>
      <c r="D25" s="20"/>
      <c r="E25" s="20"/>
      <c r="F25" s="20"/>
      <c r="G25" s="20"/>
      <c r="H25" s="20"/>
      <c r="I25" s="21"/>
    </row>
  </sheetData>
  <mergeCells count="8">
    <mergeCell ref="C22:F22"/>
    <mergeCell ref="B2:I2"/>
    <mergeCell ref="C4:D4"/>
    <mergeCell ref="E4:G4"/>
    <mergeCell ref="C7:G7"/>
    <mergeCell ref="C12:D12"/>
    <mergeCell ref="C17:F17"/>
    <mergeCell ref="E6:I6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72"/>
  <sheetViews>
    <sheetView workbookViewId="0">
      <selection activeCell="B20" sqref="B20"/>
    </sheetView>
  </sheetViews>
  <sheetFormatPr baseColWidth="10" defaultRowHeight="15.5" x14ac:dyDescent="0.35"/>
  <cols>
    <col min="2" max="2" width="6.9140625" bestFit="1" customWidth="1"/>
  </cols>
  <sheetData>
    <row r="1" spans="1:4" x14ac:dyDescent="0.35">
      <c r="A1" t="s">
        <v>31</v>
      </c>
      <c r="B1" t="s">
        <v>40</v>
      </c>
      <c r="D1">
        <v>-1</v>
      </c>
    </row>
    <row r="2" spans="1:4" x14ac:dyDescent="0.35">
      <c r="A2">
        <v>0</v>
      </c>
      <c r="B2">
        <v>1</v>
      </c>
    </row>
    <row r="3" spans="1:4" x14ac:dyDescent="0.35">
      <c r="A3">
        <v>1</v>
      </c>
      <c r="B3">
        <f>(100-'BPU LOT 1 BONS DE COMMANDE'!F$20)/100</f>
        <v>1</v>
      </c>
    </row>
    <row r="4" spans="1:4" x14ac:dyDescent="0.35">
      <c r="A4">
        <v>2</v>
      </c>
      <c r="B4">
        <f>(100-'BPU LOT 1 BONS DE COMMANDE'!F$20)/100</f>
        <v>1</v>
      </c>
    </row>
    <row r="5" spans="1:4" x14ac:dyDescent="0.35">
      <c r="A5">
        <v>3</v>
      </c>
      <c r="B5">
        <f>(100-'BPU LOT 1 BONS DE COMMANDE'!F$20)/100</f>
        <v>1</v>
      </c>
    </row>
    <row r="6" spans="1:4" x14ac:dyDescent="0.35">
      <c r="A6">
        <v>4</v>
      </c>
      <c r="B6">
        <f>(100-'BPU LOT 1 BONS DE COMMANDE'!F$20)/100</f>
        <v>1</v>
      </c>
    </row>
    <row r="7" spans="1:4" x14ac:dyDescent="0.35">
      <c r="A7">
        <v>5</v>
      </c>
      <c r="B7">
        <f>(100-'BPU LOT 1 BONS DE COMMANDE'!F$20)/100</f>
        <v>1</v>
      </c>
    </row>
    <row r="8" spans="1:4" x14ac:dyDescent="0.35">
      <c r="A8">
        <v>6</v>
      </c>
      <c r="B8">
        <f>(100-'BPU LOT 1 BONS DE COMMANDE'!F$20)/100</f>
        <v>1</v>
      </c>
    </row>
    <row r="9" spans="1:4" x14ac:dyDescent="0.35">
      <c r="A9">
        <v>7</v>
      </c>
      <c r="B9">
        <f>(100-'BPU LOT 1 BONS DE COMMANDE'!F$20)/100</f>
        <v>1</v>
      </c>
    </row>
    <row r="10" spans="1:4" x14ac:dyDescent="0.35">
      <c r="A10">
        <v>8</v>
      </c>
      <c r="B10">
        <f>(100-'BPU LOT 1 BONS DE COMMANDE'!F$20)/100</f>
        <v>1</v>
      </c>
    </row>
    <row r="11" spans="1:4" x14ac:dyDescent="0.35">
      <c r="A11">
        <v>9</v>
      </c>
      <c r="B11">
        <f>(100-'BPU LOT 1 BONS DE COMMANDE'!F$20)/100</f>
        <v>1</v>
      </c>
    </row>
    <row r="12" spans="1:4" x14ac:dyDescent="0.35">
      <c r="A12">
        <v>10</v>
      </c>
      <c r="B12">
        <f>(100-'BPU LOT 1 BONS DE COMMANDE'!F$20)/100</f>
        <v>1</v>
      </c>
    </row>
    <row r="13" spans="1:4" x14ac:dyDescent="0.35">
      <c r="A13">
        <v>11</v>
      </c>
      <c r="B13">
        <f>(100-'BPU LOT 1 BONS DE COMMANDE'!F$20)/100</f>
        <v>1</v>
      </c>
    </row>
    <row r="14" spans="1:4" x14ac:dyDescent="0.35">
      <c r="A14">
        <v>12</v>
      </c>
      <c r="B14">
        <f>(100-'BPU LOT 1 BONS DE COMMANDE'!F$20)/100</f>
        <v>1</v>
      </c>
    </row>
    <row r="15" spans="1:4" x14ac:dyDescent="0.35">
      <c r="A15">
        <v>13</v>
      </c>
      <c r="B15">
        <f>(100-'BPU LOT 1 BONS DE COMMANDE'!F$20)/100</f>
        <v>1</v>
      </c>
    </row>
    <row r="16" spans="1:4" x14ac:dyDescent="0.35">
      <c r="A16">
        <v>14</v>
      </c>
      <c r="B16">
        <f>(100-'BPU LOT 1 BONS DE COMMANDE'!F$20)/100</f>
        <v>1</v>
      </c>
    </row>
    <row r="17" spans="1:2" x14ac:dyDescent="0.35">
      <c r="A17">
        <v>15</v>
      </c>
      <c r="B17">
        <f>(100-'BPU LOT 1 BONS DE COMMANDE'!F$20)/100</f>
        <v>1</v>
      </c>
    </row>
    <row r="18" spans="1:2" x14ac:dyDescent="0.35">
      <c r="A18">
        <v>16</v>
      </c>
      <c r="B18">
        <f>(100-'BPU LOT 1 BONS DE COMMANDE'!F$20)/100</f>
        <v>1</v>
      </c>
    </row>
    <row r="19" spans="1:2" x14ac:dyDescent="0.35">
      <c r="A19">
        <v>17</v>
      </c>
      <c r="B19">
        <f>(100-'BPU LOT 1 BONS DE COMMANDE'!F$20)/100</f>
        <v>1</v>
      </c>
    </row>
    <row r="20" spans="1:2" x14ac:dyDescent="0.35">
      <c r="A20">
        <v>18</v>
      </c>
      <c r="B20">
        <f>(100-'BPU LOT 1 BONS DE COMMANDE'!F$20)/100</f>
        <v>1</v>
      </c>
    </row>
    <row r="21" spans="1:2" x14ac:dyDescent="0.35">
      <c r="A21">
        <v>19</v>
      </c>
      <c r="B21">
        <f>(100-'BPU LOT 1 BONS DE COMMANDE'!F$20)/100</f>
        <v>1</v>
      </c>
    </row>
    <row r="22" spans="1:2" x14ac:dyDescent="0.35">
      <c r="A22">
        <v>20</v>
      </c>
      <c r="B22">
        <f>(100-'BPU LOT 1 BONS DE COMMANDE'!F$20)/100</f>
        <v>1</v>
      </c>
    </row>
    <row r="23" spans="1:2" x14ac:dyDescent="0.35">
      <c r="A23">
        <v>21</v>
      </c>
      <c r="B23">
        <f>(100-'BPU LOT 1 BONS DE COMMANDE'!F$20)/100</f>
        <v>1</v>
      </c>
    </row>
    <row r="24" spans="1:2" x14ac:dyDescent="0.35">
      <c r="A24">
        <v>22</v>
      </c>
      <c r="B24">
        <f>(100-'BPU LOT 1 BONS DE COMMANDE'!F$20)/100</f>
        <v>1</v>
      </c>
    </row>
    <row r="25" spans="1:2" x14ac:dyDescent="0.35">
      <c r="A25">
        <v>23</v>
      </c>
      <c r="B25">
        <f>(100-'BPU LOT 1 BONS DE COMMANDE'!F$20)/100</f>
        <v>1</v>
      </c>
    </row>
    <row r="26" spans="1:2" x14ac:dyDescent="0.35">
      <c r="A26">
        <v>24</v>
      </c>
      <c r="B26">
        <f>(100-'BPU LOT 1 BONS DE COMMANDE'!F$20)/100</f>
        <v>1</v>
      </c>
    </row>
    <row r="27" spans="1:2" x14ac:dyDescent="0.35">
      <c r="A27">
        <v>25</v>
      </c>
      <c r="B27">
        <f>(100-'BPU LOT 1 BONS DE COMMANDE'!F$20)/100</f>
        <v>1</v>
      </c>
    </row>
    <row r="28" spans="1:2" x14ac:dyDescent="0.35">
      <c r="A28">
        <v>26</v>
      </c>
      <c r="B28">
        <f>(100-'BPU LOT 1 BONS DE COMMANDE'!F$20)/100</f>
        <v>1</v>
      </c>
    </row>
    <row r="29" spans="1:2" x14ac:dyDescent="0.35">
      <c r="A29">
        <v>27</v>
      </c>
      <c r="B29">
        <f>(100-'BPU LOT 1 BONS DE COMMANDE'!F$20)/100</f>
        <v>1</v>
      </c>
    </row>
    <row r="30" spans="1:2" x14ac:dyDescent="0.35">
      <c r="A30">
        <v>28</v>
      </c>
      <c r="B30">
        <f>(100-'BPU LOT 1 BONS DE COMMANDE'!F$20)/100</f>
        <v>1</v>
      </c>
    </row>
    <row r="31" spans="1:2" x14ac:dyDescent="0.35">
      <c r="A31">
        <v>29</v>
      </c>
      <c r="B31">
        <f>(100-'BPU LOT 1 BONS DE COMMANDE'!F$20)/100</f>
        <v>1</v>
      </c>
    </row>
    <row r="32" spans="1:2" x14ac:dyDescent="0.35">
      <c r="A32">
        <v>30</v>
      </c>
      <c r="B32">
        <f>(100-'BPU LOT 1 BONS DE COMMANDE'!F$21)/100</f>
        <v>1</v>
      </c>
    </row>
    <row r="33" spans="1:2" x14ac:dyDescent="0.35">
      <c r="A33">
        <v>31</v>
      </c>
      <c r="B33">
        <f>(100-'BPU LOT 1 BONS DE COMMANDE'!F$21)/100</f>
        <v>1</v>
      </c>
    </row>
    <row r="34" spans="1:2" x14ac:dyDescent="0.35">
      <c r="A34">
        <v>32</v>
      </c>
      <c r="B34">
        <f>(100-'BPU LOT 1 BONS DE COMMANDE'!F$21)/100</f>
        <v>1</v>
      </c>
    </row>
    <row r="35" spans="1:2" x14ac:dyDescent="0.35">
      <c r="A35">
        <v>33</v>
      </c>
      <c r="B35">
        <f>(100-'BPU LOT 1 BONS DE COMMANDE'!F$21)/100</f>
        <v>1</v>
      </c>
    </row>
    <row r="36" spans="1:2" x14ac:dyDescent="0.35">
      <c r="A36">
        <v>34</v>
      </c>
      <c r="B36">
        <f>(100-'BPU LOT 1 BONS DE COMMANDE'!F$21)/100</f>
        <v>1</v>
      </c>
    </row>
    <row r="37" spans="1:2" x14ac:dyDescent="0.35">
      <c r="A37">
        <v>35</v>
      </c>
      <c r="B37">
        <f>(100-'BPU LOT 1 BONS DE COMMANDE'!F$21)/100</f>
        <v>1</v>
      </c>
    </row>
    <row r="38" spans="1:2" x14ac:dyDescent="0.35">
      <c r="A38">
        <v>36</v>
      </c>
      <c r="B38">
        <f>(100-'BPU LOT 1 BONS DE COMMANDE'!F$21)/100</f>
        <v>1</v>
      </c>
    </row>
    <row r="39" spans="1:2" x14ac:dyDescent="0.35">
      <c r="A39">
        <v>37</v>
      </c>
      <c r="B39">
        <f>(100-'BPU LOT 1 BONS DE COMMANDE'!F$21)/100</f>
        <v>1</v>
      </c>
    </row>
    <row r="40" spans="1:2" x14ac:dyDescent="0.35">
      <c r="A40">
        <v>38</v>
      </c>
      <c r="B40">
        <f>(100-'BPU LOT 1 BONS DE COMMANDE'!F$21)/100</f>
        <v>1</v>
      </c>
    </row>
    <row r="41" spans="1:2" x14ac:dyDescent="0.35">
      <c r="A41">
        <v>39</v>
      </c>
      <c r="B41">
        <f>(100-'BPU LOT 1 BONS DE COMMANDE'!F$21)/100</f>
        <v>1</v>
      </c>
    </row>
    <row r="42" spans="1:2" x14ac:dyDescent="0.35">
      <c r="A42">
        <v>40</v>
      </c>
      <c r="B42">
        <f>(100-'BPU LOT 1 BONS DE COMMANDE'!F$21)/100</f>
        <v>1</v>
      </c>
    </row>
    <row r="43" spans="1:2" x14ac:dyDescent="0.35">
      <c r="A43">
        <v>41</v>
      </c>
      <c r="B43">
        <f>(100-'BPU LOT 1 BONS DE COMMANDE'!F$21)/100</f>
        <v>1</v>
      </c>
    </row>
    <row r="44" spans="1:2" x14ac:dyDescent="0.35">
      <c r="A44">
        <v>42</v>
      </c>
      <c r="B44">
        <f>(100-'BPU LOT 1 BONS DE COMMANDE'!F$21)/100</f>
        <v>1</v>
      </c>
    </row>
    <row r="45" spans="1:2" x14ac:dyDescent="0.35">
      <c r="A45">
        <v>43</v>
      </c>
      <c r="B45">
        <f>(100-'BPU LOT 1 BONS DE COMMANDE'!F$21)/100</f>
        <v>1</v>
      </c>
    </row>
    <row r="46" spans="1:2" x14ac:dyDescent="0.35">
      <c r="A46">
        <v>44</v>
      </c>
      <c r="B46">
        <f>(100-'BPU LOT 1 BONS DE COMMANDE'!F$21)/100</f>
        <v>1</v>
      </c>
    </row>
    <row r="47" spans="1:2" x14ac:dyDescent="0.35">
      <c r="A47">
        <v>45</v>
      </c>
      <c r="B47">
        <f>(100-'BPU LOT 1 BONS DE COMMANDE'!F$21)/100</f>
        <v>1</v>
      </c>
    </row>
    <row r="48" spans="1:2" x14ac:dyDescent="0.35">
      <c r="A48">
        <v>46</v>
      </c>
      <c r="B48">
        <f>(100-'BPU LOT 1 BONS DE COMMANDE'!F$21)/100</f>
        <v>1</v>
      </c>
    </row>
    <row r="49" spans="1:2" x14ac:dyDescent="0.35">
      <c r="A49">
        <v>47</v>
      </c>
      <c r="B49">
        <f>(100-'BPU LOT 1 BONS DE COMMANDE'!F$21)/100</f>
        <v>1</v>
      </c>
    </row>
    <row r="50" spans="1:2" x14ac:dyDescent="0.35">
      <c r="A50">
        <v>48</v>
      </c>
      <c r="B50">
        <f>(100-'BPU LOT 1 BONS DE COMMANDE'!F$21)/100</f>
        <v>1</v>
      </c>
    </row>
    <row r="51" spans="1:2" x14ac:dyDescent="0.35">
      <c r="A51">
        <v>49</v>
      </c>
      <c r="B51">
        <f>(100-'BPU LOT 1 BONS DE COMMANDE'!F$21)/100</f>
        <v>1</v>
      </c>
    </row>
    <row r="52" spans="1:2" x14ac:dyDescent="0.35">
      <c r="A52">
        <v>50</v>
      </c>
      <c r="B52">
        <f>(100-'BPU LOT 1 BONS DE COMMANDE'!F$22)/100</f>
        <v>1</v>
      </c>
    </row>
    <row r="53" spans="1:2" x14ac:dyDescent="0.35">
      <c r="A53">
        <v>51</v>
      </c>
      <c r="B53">
        <f>(100-'BPU LOT 1 BONS DE COMMANDE'!F$22)/100</f>
        <v>1</v>
      </c>
    </row>
    <row r="54" spans="1:2" x14ac:dyDescent="0.35">
      <c r="A54">
        <v>52</v>
      </c>
      <c r="B54">
        <f>(100-'BPU LOT 1 BONS DE COMMANDE'!F$22)/100</f>
        <v>1</v>
      </c>
    </row>
    <row r="55" spans="1:2" x14ac:dyDescent="0.35">
      <c r="A55">
        <v>53</v>
      </c>
      <c r="B55">
        <f>(100-'BPU LOT 1 BONS DE COMMANDE'!F$22)/100</f>
        <v>1</v>
      </c>
    </row>
    <row r="56" spans="1:2" x14ac:dyDescent="0.35">
      <c r="A56">
        <v>54</v>
      </c>
      <c r="B56">
        <f>(100-'BPU LOT 1 BONS DE COMMANDE'!F$22)/100</f>
        <v>1</v>
      </c>
    </row>
    <row r="57" spans="1:2" x14ac:dyDescent="0.35">
      <c r="A57">
        <v>55</v>
      </c>
      <c r="B57">
        <f>(100-'BPU LOT 1 BONS DE COMMANDE'!F$22)/100</f>
        <v>1</v>
      </c>
    </row>
    <row r="58" spans="1:2" x14ac:dyDescent="0.35">
      <c r="A58">
        <v>56</v>
      </c>
      <c r="B58">
        <f>(100-'BPU LOT 1 BONS DE COMMANDE'!F$22)/100</f>
        <v>1</v>
      </c>
    </row>
    <row r="59" spans="1:2" x14ac:dyDescent="0.35">
      <c r="A59">
        <v>57</v>
      </c>
      <c r="B59">
        <f>(100-'BPU LOT 1 BONS DE COMMANDE'!F$22)/100</f>
        <v>1</v>
      </c>
    </row>
    <row r="60" spans="1:2" x14ac:dyDescent="0.35">
      <c r="A60">
        <v>58</v>
      </c>
      <c r="B60">
        <f>(100-'BPU LOT 1 BONS DE COMMANDE'!F$22)/100</f>
        <v>1</v>
      </c>
    </row>
    <row r="61" spans="1:2" x14ac:dyDescent="0.35">
      <c r="A61">
        <v>59</v>
      </c>
      <c r="B61">
        <f>(100-'BPU LOT 1 BONS DE COMMANDE'!F$22)/100</f>
        <v>1</v>
      </c>
    </row>
    <row r="62" spans="1:2" x14ac:dyDescent="0.35">
      <c r="A62">
        <v>60</v>
      </c>
      <c r="B62">
        <f>(100-'BPU LOT 1 BONS DE COMMANDE'!F$22)/100</f>
        <v>1</v>
      </c>
    </row>
    <row r="63" spans="1:2" x14ac:dyDescent="0.35">
      <c r="A63">
        <v>61</v>
      </c>
      <c r="B63">
        <f>(100-'BPU LOT 1 BONS DE COMMANDE'!F$22)/100</f>
        <v>1</v>
      </c>
    </row>
    <row r="64" spans="1:2" x14ac:dyDescent="0.35">
      <c r="A64">
        <v>62</v>
      </c>
      <c r="B64">
        <f>(100-'BPU LOT 1 BONS DE COMMANDE'!F$22)/100</f>
        <v>1</v>
      </c>
    </row>
    <row r="65" spans="1:2" x14ac:dyDescent="0.35">
      <c r="A65">
        <v>63</v>
      </c>
      <c r="B65">
        <f>(100-'BPU LOT 1 BONS DE COMMANDE'!F$22)/100</f>
        <v>1</v>
      </c>
    </row>
    <row r="66" spans="1:2" x14ac:dyDescent="0.35">
      <c r="A66">
        <v>64</v>
      </c>
      <c r="B66">
        <f>(100-'BPU LOT 1 BONS DE COMMANDE'!F$22)/100</f>
        <v>1</v>
      </c>
    </row>
    <row r="67" spans="1:2" x14ac:dyDescent="0.35">
      <c r="A67">
        <v>65</v>
      </c>
      <c r="B67">
        <f>(100-'BPU LOT 1 BONS DE COMMANDE'!F$22)/100</f>
        <v>1</v>
      </c>
    </row>
    <row r="68" spans="1:2" x14ac:dyDescent="0.35">
      <c r="A68">
        <v>66</v>
      </c>
      <c r="B68">
        <f>(100-'BPU LOT 1 BONS DE COMMANDE'!F$22)/100</f>
        <v>1</v>
      </c>
    </row>
    <row r="69" spans="1:2" x14ac:dyDescent="0.35">
      <c r="A69">
        <v>67</v>
      </c>
      <c r="B69">
        <f>(100-'BPU LOT 1 BONS DE COMMANDE'!F$22)/100</f>
        <v>1</v>
      </c>
    </row>
    <row r="70" spans="1:2" x14ac:dyDescent="0.35">
      <c r="A70">
        <v>68</v>
      </c>
      <c r="B70">
        <f>(100-'BPU LOT 1 BONS DE COMMANDE'!F$22)/100</f>
        <v>1</v>
      </c>
    </row>
    <row r="71" spans="1:2" x14ac:dyDescent="0.35">
      <c r="A71">
        <v>69</v>
      </c>
      <c r="B71">
        <f>(100-'BPU LOT 1 BONS DE COMMANDE'!F$22)/100</f>
        <v>1</v>
      </c>
    </row>
    <row r="72" spans="1:2" x14ac:dyDescent="0.35">
      <c r="A72">
        <v>70</v>
      </c>
      <c r="B72">
        <f>(100-'BPU LOT 1 BONS DE COMMANDE'!F$22)/100</f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6699"/>
  </sheetPr>
  <dimension ref="B1:O16"/>
  <sheetViews>
    <sheetView showGridLines="0" zoomScale="55" zoomScaleNormal="55" zoomScaleSheetLayoutView="25" workbookViewId="0">
      <selection activeCell="B2" sqref="B2:N2"/>
    </sheetView>
  </sheetViews>
  <sheetFormatPr baseColWidth="10" defaultRowHeight="15.5" x14ac:dyDescent="0.35"/>
  <cols>
    <col min="1" max="1" width="9.5" customWidth="1"/>
    <col min="2" max="2" width="1.4140625" customWidth="1"/>
    <col min="3" max="3" width="3.4140625" customWidth="1"/>
    <col min="4" max="4" width="29.08203125" customWidth="1"/>
    <col min="5" max="6" width="15.6640625" customWidth="1"/>
    <col min="7" max="7" width="15.5" customWidth="1"/>
    <col min="8" max="8" width="25.1640625" customWidth="1"/>
    <col min="9" max="9" width="22" customWidth="1"/>
    <col min="10" max="10" width="17.6640625" customWidth="1"/>
    <col min="11" max="11" width="18.5" customWidth="1"/>
    <col min="12" max="12" width="0.6640625" customWidth="1"/>
    <col min="13" max="13" width="17.4140625" customWidth="1"/>
    <col min="14" max="14" width="1.5" customWidth="1"/>
    <col min="16" max="16" width="11.1640625" customWidth="1"/>
  </cols>
  <sheetData>
    <row r="1" spans="2:15" ht="10.25" customHeight="1" thickBot="1" x14ac:dyDescent="0.4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5" ht="75.75" customHeight="1" thickBot="1" x14ac:dyDescent="0.4">
      <c r="B2" s="96" t="s">
        <v>65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9"/>
    </row>
    <row r="3" spans="2:15" ht="34.5" customHeight="1" thickBot="1" x14ac:dyDescent="0.4">
      <c r="B3" s="27"/>
      <c r="C3" s="160" t="s">
        <v>11</v>
      </c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1"/>
    </row>
    <row r="4" spans="2:15" ht="18.75" customHeight="1" thickBot="1" x14ac:dyDescent="0.4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</row>
    <row r="5" spans="2:15" ht="31.5" customHeight="1" thickBot="1" x14ac:dyDescent="0.4">
      <c r="B5" s="5"/>
      <c r="C5" s="100" t="s">
        <v>0</v>
      </c>
      <c r="D5" s="100"/>
      <c r="E5" s="162">
        <f>'BPU LOT 1 MARCHES SUBSEQUENTS'!D4:I4</f>
        <v>0</v>
      </c>
      <c r="F5" s="163"/>
      <c r="G5" s="163"/>
      <c r="H5" s="163"/>
      <c r="I5" s="163"/>
      <c r="J5" s="163"/>
      <c r="K5" s="163"/>
      <c r="L5" s="163"/>
      <c r="M5" s="164"/>
      <c r="N5" s="6"/>
      <c r="O5" s="7"/>
    </row>
    <row r="6" spans="2:15" s="7" customFormat="1" ht="6" customHeight="1" thickBot="1" x14ac:dyDescent="0.4">
      <c r="B6" s="8"/>
      <c r="C6" s="9"/>
      <c r="D6" s="9"/>
      <c r="E6" s="9"/>
      <c r="F6" s="9"/>
      <c r="G6" s="9"/>
      <c r="H6" s="9"/>
      <c r="I6" s="9"/>
      <c r="J6" s="9"/>
      <c r="K6" s="10"/>
      <c r="L6" s="10"/>
      <c r="M6" s="10"/>
      <c r="N6" s="6"/>
    </row>
    <row r="7" spans="2:15" s="7" customFormat="1" ht="33" customHeight="1" thickBot="1" x14ac:dyDescent="0.6">
      <c r="B7" s="8"/>
      <c r="C7" s="24" t="s">
        <v>8</v>
      </c>
      <c r="D7" s="11"/>
      <c r="E7" s="11"/>
      <c r="F7" s="156" t="s">
        <v>25</v>
      </c>
      <c r="G7" s="157"/>
      <c r="H7" s="157"/>
      <c r="I7" s="157"/>
      <c r="J7" s="158"/>
      <c r="K7" s="11"/>
      <c r="L7" s="11"/>
      <c r="M7" s="11"/>
      <c r="N7" s="6"/>
    </row>
    <row r="8" spans="2:15" s="7" customFormat="1" ht="42" customHeight="1" x14ac:dyDescent="0.35">
      <c r="B8" s="8"/>
      <c r="C8" s="159" t="s">
        <v>32</v>
      </c>
      <c r="D8" s="159"/>
      <c r="E8" s="159"/>
      <c r="F8" s="159"/>
      <c r="G8" s="159"/>
      <c r="H8" s="159"/>
      <c r="I8" s="159"/>
      <c r="J8" s="11"/>
      <c r="K8" s="11"/>
      <c r="L8" s="11"/>
      <c r="M8" s="11"/>
      <c r="N8" s="6"/>
    </row>
    <row r="9" spans="2:15" s="7" customFormat="1" ht="23.4" customHeight="1" thickBot="1" x14ac:dyDescent="0.4">
      <c r="B9" s="8"/>
      <c r="C9" s="25"/>
      <c r="D9" s="11"/>
      <c r="E9" s="11"/>
      <c r="F9" s="11"/>
      <c r="G9" s="11"/>
      <c r="H9" s="26" t="s">
        <v>14</v>
      </c>
      <c r="I9" s="26" t="s">
        <v>24</v>
      </c>
      <c r="J9" s="11"/>
      <c r="K9" s="11"/>
      <c r="L9" s="11"/>
      <c r="M9" s="11"/>
      <c r="N9" s="6"/>
    </row>
    <row r="10" spans="2:15" s="7" customFormat="1" ht="44.4" customHeight="1" thickBot="1" x14ac:dyDescent="0.4">
      <c r="B10" s="8"/>
      <c r="C10" s="25"/>
      <c r="D10" s="165" t="s">
        <v>29</v>
      </c>
      <c r="E10" s="166"/>
      <c r="F10" s="166"/>
      <c r="G10" s="167"/>
      <c r="H10" s="68" t="e">
        <f>' DQE LOT 1 BONS DE COMMANDE'!H23</f>
        <v>#DIV/0!</v>
      </c>
      <c r="I10" s="68" t="e">
        <f>' DQE LOT 1 BONS DE COMMANDE'!H24</f>
        <v>#DIV/0!</v>
      </c>
      <c r="J10" s="11"/>
      <c r="K10" s="11"/>
      <c r="L10" s="11"/>
      <c r="M10" s="11"/>
      <c r="N10" s="6"/>
    </row>
    <row r="11" spans="2:15" s="7" customFormat="1" ht="44.4" customHeight="1" thickBot="1" x14ac:dyDescent="0.4">
      <c r="B11" s="8"/>
      <c r="C11" s="25"/>
      <c r="D11" s="150" t="s">
        <v>30</v>
      </c>
      <c r="E11" s="151"/>
      <c r="F11" s="151"/>
      <c r="G11" s="152"/>
      <c r="H11" s="69">
        <f>' DQE LOT 1 MARCHES SUBSEQUENTS'!G17</f>
        <v>0</v>
      </c>
      <c r="I11" s="69">
        <f>' DQE LOT 1 MARCHES SUBSEQUENTS'!H17</f>
        <v>0</v>
      </c>
      <c r="J11" s="11"/>
      <c r="K11" s="11"/>
      <c r="L11" s="11"/>
      <c r="M11" s="11"/>
      <c r="N11" s="6"/>
    </row>
    <row r="12" spans="2:15" s="7" customFormat="1" ht="44.4" customHeight="1" thickBot="1" x14ac:dyDescent="0.4">
      <c r="B12" s="8"/>
      <c r="C12" s="25"/>
      <c r="D12" s="153" t="s">
        <v>10</v>
      </c>
      <c r="E12" s="154"/>
      <c r="F12" s="154"/>
      <c r="G12" s="155"/>
      <c r="H12" s="70" t="e">
        <f>SUM(H10:H11)</f>
        <v>#DIV/0!</v>
      </c>
      <c r="I12" s="70" t="e">
        <f>SUM(I10:I11)</f>
        <v>#DIV/0!</v>
      </c>
      <c r="J12" s="11"/>
      <c r="K12" s="11"/>
      <c r="L12" s="11"/>
      <c r="M12" s="11"/>
      <c r="N12" s="6"/>
    </row>
    <row r="13" spans="2:15" s="7" customFormat="1" ht="23.4" customHeight="1" x14ac:dyDescent="0.35">
      <c r="B13" s="8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6"/>
    </row>
    <row r="14" spans="2:15" s="7" customFormat="1" ht="23.4" customHeight="1" x14ac:dyDescent="0.35">
      <c r="B14" s="8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6"/>
    </row>
    <row r="15" spans="2:15" ht="7.5" customHeight="1" x14ac:dyDescent="0.35">
      <c r="B15" s="5"/>
      <c r="C15" s="1"/>
      <c r="D15" s="1"/>
      <c r="E15" s="1"/>
      <c r="F15" s="1"/>
      <c r="G15" s="1"/>
      <c r="H15" s="1"/>
      <c r="I15" s="1"/>
      <c r="J15" s="1"/>
      <c r="K15" s="12"/>
      <c r="L15" s="12"/>
      <c r="M15" s="12"/>
      <c r="N15" s="13"/>
      <c r="O15" s="7"/>
    </row>
    <row r="16" spans="2:15" ht="7.5" customHeight="1" thickBot="1" x14ac:dyDescent="0.4">
      <c r="B16" s="19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1"/>
    </row>
  </sheetData>
  <mergeCells count="9">
    <mergeCell ref="B2:N2"/>
    <mergeCell ref="C5:D5"/>
    <mergeCell ref="E5:M5"/>
    <mergeCell ref="D10:G10"/>
    <mergeCell ref="D11:G11"/>
    <mergeCell ref="D12:G12"/>
    <mergeCell ref="F7:J7"/>
    <mergeCell ref="C8:I8"/>
    <mergeCell ref="C3:N3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BPU LOT 1 BONS DE COMMANDE</vt:lpstr>
      <vt:lpstr> DQE LOT 1 BONS DE COMMANDE</vt:lpstr>
      <vt:lpstr>BPU LOT 1 MARCHES SUBSEQUENTS</vt:lpstr>
      <vt:lpstr> DQE LOT 1 MARCHES SUBSEQUENTS</vt:lpstr>
      <vt:lpstr>liste</vt:lpstr>
      <vt:lpstr>SYNTHESE TOTAL ESTIMATIF</vt:lpstr>
      <vt:lpstr>' DQE LOT 1 BONS DE COMMANDE'!Zone_d_impression</vt:lpstr>
      <vt:lpstr>' DQE LOT 1 MARCHES SUBSEQUENTS'!Zone_d_impression</vt:lpstr>
      <vt:lpstr>'BPU LOT 1 MARCHES SUBSEQUENTS'!Zone_d_impression</vt:lpstr>
      <vt:lpstr>'SYNTHESE TOTAL ESTIMATIF'!Zone_d_impression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MOTTA Patricia</cp:lastModifiedBy>
  <dcterms:created xsi:type="dcterms:W3CDTF">2020-12-08T12:28:33Z</dcterms:created>
  <dcterms:modified xsi:type="dcterms:W3CDTF">2025-07-22T08:06:19Z</dcterms:modified>
</cp:coreProperties>
</file>